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КПР КБР базовый" sheetId="1" r:id="rId1"/>
  </sheets>
  <definedNames>
    <definedName name="OLE_LINK1" localSheetId="0">'КПР КБР базовый'!$B$25</definedName>
    <definedName name="_xlnm.Print_Titles" localSheetId="0">'КПР КБР базовый'!$8:$10</definedName>
    <definedName name="_xlnm.Print_Area" localSheetId="0">'КПР КБР базовый'!$A$1:$AQ$54</definedName>
  </definedNames>
  <calcPr fullCalcOnLoad="1"/>
</workbook>
</file>

<file path=xl/sharedStrings.xml><?xml version="1.0" encoding="utf-8"?>
<sst xmlns="http://schemas.openxmlformats.org/spreadsheetml/2006/main" count="184" uniqueCount="117">
  <si>
    <t>Примечание</t>
  </si>
  <si>
    <t>№
п/п</t>
  </si>
  <si>
    <t>км</t>
  </si>
  <si>
    <t>МВА</t>
  </si>
  <si>
    <t>Прирост</t>
  </si>
  <si>
    <t>Физические характеристики</t>
  </si>
  <si>
    <r>
      <t xml:space="preserve">Наименование проекта </t>
    </r>
    <r>
      <rPr>
        <sz val="14"/>
        <color indexed="8"/>
        <rFont val="Times New Roman"/>
        <family val="1"/>
      </rPr>
      <t>(строительство/реконструкция/проектирование)</t>
    </r>
  </si>
  <si>
    <t>ВСЕГО ПО ПРОГРАММЕ, в том числе</t>
  </si>
  <si>
    <t>1.1.</t>
  </si>
  <si>
    <t>1.2.</t>
  </si>
  <si>
    <t>2.1.</t>
  </si>
  <si>
    <t>2.2.</t>
  </si>
  <si>
    <t>млн. руб. c НДС</t>
  </si>
  <si>
    <t>Новое строительство</t>
  </si>
  <si>
    <t>в электрических сетях 110 кВ</t>
  </si>
  <si>
    <t xml:space="preserve"> в электрических сетях 35 кВ</t>
  </si>
  <si>
    <t>в электрических сетя 220 кВ и выше</t>
  </si>
  <si>
    <t xml:space="preserve">краткое техническое обоснование необходимости реализации мероприятия </t>
  </si>
  <si>
    <t>Организация, ответственная за реализацию проекта</t>
  </si>
  <si>
    <t>ИТОГО</t>
  </si>
  <si>
    <t>1.3.</t>
  </si>
  <si>
    <t>в электрических сетях 0,4-20 кВ*</t>
  </si>
  <si>
    <t>*- в строках "мероприятия в электрических сетях 0,4 - 20 кВ" указываются сводные данные</t>
  </si>
  <si>
    <t>Ввод мощностей</t>
  </si>
  <si>
    <t xml:space="preserve">Полная стоимость </t>
  </si>
  <si>
    <t>Объем капитальных вложений в прогнозных ценах (с НДС)</t>
  </si>
  <si>
    <t>год ввода</t>
  </si>
  <si>
    <t>Мвар</t>
  </si>
  <si>
    <t>Приложение 1</t>
  </si>
  <si>
    <t>Краткое описание выполняемых работ</t>
  </si>
  <si>
    <t>3.1.</t>
  </si>
  <si>
    <t>3.2.</t>
  </si>
  <si>
    <t>Реконструкция ЛЭП</t>
  </si>
  <si>
    <t>Ввод / объем реконструкции</t>
  </si>
  <si>
    <t>Замена АТ 2х125 МВА на 2х200 МВА</t>
  </si>
  <si>
    <t>ПАО "ФСК ЕЭС"</t>
  </si>
  <si>
    <t>Исполнение требований надзорных органов. Замена оборудования ВЛ 110 кВ Нарткала – Прохладная-1 (Л-87) по причине физического износа</t>
  </si>
  <si>
    <t>Другие организации</t>
  </si>
  <si>
    <t>ПС 110 кВ Каббалкгипс</t>
  </si>
  <si>
    <t>ООО "Каббалкгипс"</t>
  </si>
  <si>
    <t>**- капзатраты оценены только для сетевой части ГЭС (без учета энергоблоков)</t>
  </si>
  <si>
    <t>Реконструкция  ВЛ 110 кВ Л-87 от ПС 110 кВ Нарткала до ПС 110 кВ Прохладная</t>
  </si>
  <si>
    <t>ПАО "ФСК ЕЭС" (филиал ПАО "ФСК ЕЭС" - МЭС Юга)</t>
  </si>
  <si>
    <t>ПАО "МРСК" (филиал ПАО "МРСК Северного Кавказа" - "Каббалкэнерго")</t>
  </si>
  <si>
    <t>Комплексная программа развития электрических сетей Кабардино-Балкарской Республики на 2018-2022 годы (базовый вариант развития).</t>
  </si>
  <si>
    <t>Заход ВЛ 110 кВ  Прохладная Тяговая – Майская на ПС Этана  с образованием новой ВЛ 110 кВ Этана - ВЛ 110 кВ Прохладная Тяговая – Майская</t>
  </si>
  <si>
    <t xml:space="preserve">Заход ВЛ 110 кВ  Прохладная-2 – Майская на ПС Этана с образованием новой ВЛ 110 кВ Этана - ВЛ 110 кВ Прохладная-2 – Майская </t>
  </si>
  <si>
    <t>ПС 110 кВ Этана</t>
  </si>
  <si>
    <t>Вехнебалкарская МГЭС</t>
  </si>
  <si>
    <t xml:space="preserve">Реконструкция ПС 330 кВ Прохладная-2 </t>
  </si>
  <si>
    <t xml:space="preserve">Заход ВЛ 110 кВ  Баксан-330 – ЦРУ на ПС Каббалкгипс  с образованием новой ВЛ 110кВ Каббалкгипс - ВЛ 110 кВ Баксан-330 – ЦРУ </t>
  </si>
  <si>
    <t xml:space="preserve"> Заход ВЛ 110 кВ Дубки – Искож (Л-101) на ПС Юго-Восточная с образованием новой ВЛ 110 кВ Восточная - Дубки</t>
  </si>
  <si>
    <t>ООО "Этана"</t>
  </si>
  <si>
    <t>Филиал ПАО "Русгидро"- "Кабардино - Балкарский филиал"</t>
  </si>
  <si>
    <t>ГКП КБР "Дирекция единого заказчика"</t>
  </si>
  <si>
    <t>да</t>
  </si>
  <si>
    <t>нет</t>
  </si>
  <si>
    <t>ПАО "МРСК- Северного Кавказа"</t>
  </si>
  <si>
    <r>
      <t xml:space="preserve">Соответствие Схеме и программе развития </t>
    </r>
    <r>
      <rPr>
        <b/>
        <i/>
        <sz val="14"/>
        <rFont val="Times New Roman"/>
        <family val="1"/>
      </rPr>
      <t>субъекта РФ</t>
    </r>
    <r>
      <rPr>
        <b/>
        <sz val="14"/>
        <rFont val="Times New Roman"/>
        <family val="1"/>
      </rPr>
      <t xml:space="preserve">, да/нет
</t>
    </r>
  </si>
  <si>
    <t xml:space="preserve">да </t>
  </si>
  <si>
    <t>Замена физически устаревшего электрооборудования. Повышение надежности обеспечения водоснабжения г.о. Нальчик, объект социальной значимости</t>
  </si>
  <si>
    <t>Реконструкция ОРУ 110 кВ. Замена силовых трансформаторов Т-1 6,3 на 6,3 МВА Т-2 6,3 на 6,3 МВА</t>
  </si>
  <si>
    <t>к КПР КБР 2018-2022</t>
  </si>
  <si>
    <t>1.3.1.</t>
  </si>
  <si>
    <t>1.3.2.</t>
  </si>
  <si>
    <t>1.3.3.</t>
  </si>
  <si>
    <t>1.3.4.</t>
  </si>
  <si>
    <t>1.3.5.</t>
  </si>
  <si>
    <t>1.3.6.</t>
  </si>
  <si>
    <t>в электрических сетях 35 кВ</t>
  </si>
  <si>
    <t>1.2.1.</t>
  </si>
  <si>
    <t>Строительство ВЛ 35 кВ Верхнебалкарская МГЭС - Кашхатау</t>
  </si>
  <si>
    <t>ВЛ 35 кВ Верхнебалкарская МГЭС - Кашхатау</t>
  </si>
  <si>
    <t>1.3.7.</t>
  </si>
  <si>
    <t xml:space="preserve">Строительство ПС 110 кВ с двумя силовыми трансформаторами 16 МВА каждый </t>
  </si>
  <si>
    <t xml:space="preserve">Строительство ПС 110 кВ с силовым трансформатором 10 МВА </t>
  </si>
  <si>
    <t xml:space="preserve">Строительство ПС 110 кВ с двумя силовыми трансформаторами 25 МВА каждый </t>
  </si>
  <si>
    <t>Строительство МГЭС с РУ 35 кВ и РУ 6 кВ с установкой гидрогенераторв 2 х 3,33 МВт и 1 х 3,34 МВт и двух повышающих трансфоматоров мощностью 16 МВА каждый</t>
  </si>
  <si>
    <t xml:space="preserve">Техперевооружение ПС 110 кВ Малка </t>
  </si>
  <si>
    <t xml:space="preserve">Замена силового трансформатора Т-1 10 на 16 МВА </t>
  </si>
  <si>
    <t>Техперевооружение ПС 110 кВ Залукокоаже</t>
  </si>
  <si>
    <t xml:space="preserve">Замена силового трансформатора Т-2 6,3 на 10 МВА </t>
  </si>
  <si>
    <t>Техперевооружение ПС 110 кВ Кашхатау</t>
  </si>
  <si>
    <t>2.2.1.</t>
  </si>
  <si>
    <t>2.2.2.</t>
  </si>
  <si>
    <t>2.2.3.</t>
  </si>
  <si>
    <t>2.2.4.</t>
  </si>
  <si>
    <t xml:space="preserve">Замена силового трансформатора Т-2 10 на 25 МВА </t>
  </si>
  <si>
    <t xml:space="preserve">Техперевооружение ПС 110 кВ Водозабор </t>
  </si>
  <si>
    <t>Замена Т-31 1,6 МВА на 2,5 МВА, Т-32 2,5 МВА на 2,5 МВА</t>
  </si>
  <si>
    <t>Техперевооружение ПС 35/0,4 Чалмас</t>
  </si>
  <si>
    <t>Реконструкция ОРУ  35 кВ. Замена трансформатора 1.6 МВА  на 2,5 МВА</t>
  </si>
  <si>
    <t>2018-2022</t>
  </si>
  <si>
    <t>2.2.5.</t>
  </si>
  <si>
    <t>2.2.6.</t>
  </si>
  <si>
    <t>3.2.1.</t>
  </si>
  <si>
    <t>3.2.2.</t>
  </si>
  <si>
    <t>Реконструкция конструктивных элементов ВЛ 0,4-6/10 кВ. Замена силовых трансформатров в ТП 6/10 кВ</t>
  </si>
  <si>
    <t xml:space="preserve">Для электроснабжения завода чистых полимеров ООО "Этана"  в соответствии с договором ТП от 16.07.2012 № 233/2012. </t>
  </si>
  <si>
    <t>Для электроснабжения завода по производству гипсовых вяжущих смесей ООО "Каббалкгипс" в г. Тырныауз в соответствии с договор ТП от 16.09.2011 № 528/2011</t>
  </si>
  <si>
    <t xml:space="preserve">ПС 110 кВ Юго-Восточная                                </t>
  </si>
  <si>
    <t xml:space="preserve">Для электроснабжения  микрорайона "Восточный" в г. Нальчик в соответствии с договором ТП от 26.08.2011 № 508/2011 </t>
  </si>
  <si>
    <t>Повышение надежности электроснабжения потребителей, снижение дифицита трансформаторной мощности, обеспечение возможности технологического присоединения потребителей Кабардино-Балкарской Республики</t>
  </si>
  <si>
    <t>Для обеспечения технологического присоединения энергопринимающих устройств ООО "Юг-Агро" в соответствии с договором ТП от 07.05.2015 № 95/2015</t>
  </si>
  <si>
    <t>Для обеспечения технологического присоединения энергопринимающих устройств ООО "Юг-Агро" в соответствии с договором ТП от 31.03.2015 № 66/2015</t>
  </si>
  <si>
    <t>Для обеспечения СВМ Верхнебалкарской МГЭС</t>
  </si>
  <si>
    <t>Физический износ конструктивных элекментов ВЛ и ТП 6-10 кВ, ликвидация дифицита мощности, повышение надежности электроснабжения потребителей Кабардино-Балкарской республики</t>
  </si>
  <si>
    <t>Замена физически устаревшего электрооборудования. Повышение надежности электроснабжения</t>
  </si>
  <si>
    <t>Замена физически устаревшего электрооборудования. Повышение надежности водоснабжения г. Тырныауза, объект социальной значимости</t>
  </si>
  <si>
    <t>Заход ВЛ 110 кВ Дубки – Искож (Л-101) на ПС Юго-Восточная с образованием новой ВЛ 110 кВ Юго-Восточная - Исхож</t>
  </si>
  <si>
    <t xml:space="preserve">Техперевооружение ПС 35/10 Чегет </t>
  </si>
  <si>
    <t>Строительство двух заходов ВЛ 110 кВ по схеме "заход-выход" в рассечку ВЛ 110 кВ  Дубки - Исхож (Л-101)</t>
  </si>
  <si>
    <t>Строительство двух заходов по отпаечной схеме от ВЛ 110 кВ Прохладная-2 – Майская и ВЛ 110 кВ Прохладная Тяговая - Майская</t>
  </si>
  <si>
    <t>Реконструкция ПС</t>
  </si>
  <si>
    <t xml:space="preserve">Строительство захода по отпаечной схеме от ВЛ 110 кВ  Баксан-330 – ЦРУ </t>
  </si>
  <si>
    <t>Замена оборудования ВЛ 110 кВ Нарткала – Прохладная-1 (Л-87), сооруженной в 1961 г.,  по причине физического износа, (протяженность линии составляет 33,79 км, одноцепная, марка провода АС-120/19, материал опор – железобетонные (32,4 км) и металлические (1,39 км)) Предполагается замена участка линии протяженностью 7,68 км.</t>
  </si>
  <si>
    <t xml:space="preserve">Приложение И 
к приложению к приказу 
ПАО «МРСК Северного Кавказа»
от               №  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</si>
</sst>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_ ;\-#,##0\ "/>
    <numFmt numFmtId="187" formatCode="_-* #,##0.00\ _р_._-;\-* #,##0.00\ _р_._-;_-* &quot;-&quot;??\ _р_._-;_-@_-"/>
    <numFmt numFmtId="188" formatCode="0.0000"/>
    <numFmt numFmtId="189" formatCode="dd/mm/yy;@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"/>
    <numFmt numFmtId="197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Times New Roman"/>
      <family val="1"/>
    </font>
    <font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8" fillId="0" borderId="0">
      <alignment/>
      <protection/>
    </xf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wrapText="1"/>
    </xf>
    <xf numFmtId="0" fontId="62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 vertical="center"/>
    </xf>
    <xf numFmtId="0" fontId="61" fillId="7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/>
    </xf>
    <xf numFmtId="0" fontId="61" fillId="7" borderId="10" xfId="0" applyFont="1" applyFill="1" applyBorder="1" applyAlignment="1">
      <alignment horizontal="left" vertical="center" wrapText="1"/>
    </xf>
    <xf numFmtId="0" fontId="62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wrapText="1"/>
    </xf>
    <xf numFmtId="0" fontId="62" fillId="33" borderId="0" xfId="0" applyFont="1" applyFill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0" fontId="63" fillId="4" borderId="10" xfId="0" applyFont="1" applyFill="1" applyBorder="1" applyAlignment="1">
      <alignment wrapText="1"/>
    </xf>
    <xf numFmtId="0" fontId="61" fillId="4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wrapText="1"/>
    </xf>
    <xf numFmtId="0" fontId="61" fillId="2" borderId="10" xfId="0" applyFont="1" applyFill="1" applyBorder="1" applyAlignment="1">
      <alignment horizontal="center" vertical="center" wrapText="1"/>
    </xf>
    <xf numFmtId="0" fontId="66" fillId="31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4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1" borderId="10" xfId="0" applyFont="1" applyFill="1" applyBorder="1" applyAlignment="1">
      <alignment horizontal="center" vertical="center"/>
    </xf>
    <xf numFmtId="0" fontId="63" fillId="4" borderId="10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63" fillId="31" borderId="10" xfId="0" applyFont="1" applyFill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center" vertical="center" wrapText="1"/>
    </xf>
    <xf numFmtId="2" fontId="61" fillId="7" borderId="10" xfId="0" applyNumberFormat="1" applyFont="1" applyFill="1" applyBorder="1" applyAlignment="1">
      <alignment horizontal="center" vertical="center" wrapText="1"/>
    </xf>
    <xf numFmtId="2" fontId="61" fillId="4" borderId="10" xfId="0" applyNumberFormat="1" applyFont="1" applyFill="1" applyBorder="1" applyAlignment="1">
      <alignment horizontal="center" vertical="center" wrapText="1"/>
    </xf>
    <xf numFmtId="2" fontId="61" fillId="2" borderId="10" xfId="0" applyNumberFormat="1" applyFont="1" applyFill="1" applyBorder="1" applyAlignment="1">
      <alignment horizontal="center" vertical="center" wrapText="1"/>
    </xf>
    <xf numFmtId="0" fontId="62" fillId="34" borderId="0" xfId="0" applyFont="1" applyFill="1" applyAlignment="1">
      <alignment wrapText="1"/>
    </xf>
    <xf numFmtId="0" fontId="61" fillId="33" borderId="0" xfId="0" applyFont="1" applyFill="1" applyAlignment="1">
      <alignment horizontal="center" vertical="center" wrapText="1"/>
    </xf>
    <xf numFmtId="0" fontId="63" fillId="33" borderId="0" xfId="0" applyFont="1" applyFill="1" applyBorder="1" applyAlignment="1">
      <alignment vertical="center" wrapText="1"/>
    </xf>
    <xf numFmtId="0" fontId="62" fillId="33" borderId="0" xfId="0" applyFont="1" applyFill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2" fontId="63" fillId="33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wrapText="1"/>
    </xf>
    <xf numFmtId="0" fontId="63" fillId="0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2" fillId="33" borderId="0" xfId="0" applyFont="1" applyFill="1" applyAlignment="1">
      <alignment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wrapText="1"/>
    </xf>
    <xf numFmtId="0" fontId="62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wrapText="1"/>
    </xf>
    <xf numFmtId="0" fontId="62" fillId="33" borderId="0" xfId="0" applyFont="1" applyFill="1" applyAlignment="1">
      <alignment vertical="center"/>
    </xf>
    <xf numFmtId="0" fontId="61" fillId="4" borderId="10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 wrapText="1"/>
    </xf>
    <xf numFmtId="0" fontId="61" fillId="5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1" borderId="10" xfId="0" applyFont="1" applyFill="1" applyBorder="1" applyAlignment="1">
      <alignment horizontal="center" vertical="center"/>
    </xf>
    <xf numFmtId="0" fontId="63" fillId="4" borderId="10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2" fontId="63" fillId="33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63" fillId="31" borderId="10" xfId="0" applyFont="1" applyFill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center" vertical="center" wrapText="1"/>
    </xf>
    <xf numFmtId="2" fontId="61" fillId="7" borderId="10" xfId="0" applyNumberFormat="1" applyFont="1" applyFill="1" applyBorder="1" applyAlignment="1">
      <alignment horizontal="center" vertical="center" wrapText="1"/>
    </xf>
    <xf numFmtId="2" fontId="61" fillId="4" borderId="10" xfId="0" applyNumberFormat="1" applyFont="1" applyFill="1" applyBorder="1" applyAlignment="1">
      <alignment horizontal="center" vertical="center" wrapText="1"/>
    </xf>
    <xf numFmtId="2" fontId="61" fillId="5" borderId="10" xfId="0" applyNumberFormat="1" applyFont="1" applyFill="1" applyBorder="1" applyAlignment="1">
      <alignment horizontal="center" vertical="center" wrapText="1"/>
    </xf>
    <xf numFmtId="2" fontId="61" fillId="2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61" applyFont="1" applyFill="1" applyBorder="1" applyAlignment="1">
      <alignment horizontal="center" vertical="center" wrapText="1"/>
      <protection/>
    </xf>
    <xf numFmtId="185" fontId="63" fillId="33" borderId="10" xfId="0" applyNumberFormat="1" applyFont="1" applyFill="1" applyBorder="1" applyAlignment="1">
      <alignment horizontal="center" vertical="center"/>
    </xf>
    <xf numFmtId="0" fontId="35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7" fillId="33" borderId="0" xfId="0" applyFont="1" applyFill="1" applyAlignment="1">
      <alignment horizontal="center" wrapText="1"/>
    </xf>
    <xf numFmtId="0" fontId="68" fillId="33" borderId="0" xfId="0" applyFont="1" applyFill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3" fillId="33" borderId="10" xfId="0" applyNumberFormat="1" applyFont="1" applyFill="1" applyBorder="1" applyAlignment="1">
      <alignment horizontal="center" vertical="center"/>
    </xf>
    <xf numFmtId="185" fontId="63" fillId="2" borderId="10" xfId="0" applyNumberFormat="1" applyFont="1" applyFill="1" applyBorder="1" applyAlignment="1">
      <alignment horizontal="center" vertical="center"/>
    </xf>
    <xf numFmtId="2" fontId="63" fillId="2" borderId="10" xfId="0" applyNumberFormat="1" applyFont="1" applyFill="1" applyBorder="1" applyAlignment="1">
      <alignment horizontal="center" vertical="center"/>
    </xf>
    <xf numFmtId="2" fontId="63" fillId="31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6" fillId="4" borderId="10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6" fillId="5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6" fillId="31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10" fillId="0" borderId="10" xfId="69" applyFont="1" applyFill="1" applyBorder="1" applyAlignment="1">
      <alignment horizontal="center" vertical="center" wrapText="1" shrinkToFit="1"/>
      <protection/>
    </xf>
    <xf numFmtId="0" fontId="63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3" fillId="33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/>
    </xf>
    <xf numFmtId="0" fontId="63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6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top" wrapText="1"/>
    </xf>
    <xf numFmtId="0" fontId="70" fillId="33" borderId="0" xfId="0" applyFont="1" applyFill="1" applyAlignment="1">
      <alignment horizontal="left" vertical="center" wrapText="1"/>
    </xf>
    <xf numFmtId="0" fontId="63" fillId="33" borderId="0" xfId="0" applyFont="1" applyFill="1" applyAlignment="1">
      <alignment horizontal="right" vertical="top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2 2" xfId="55"/>
    <cellStyle name="Обычный 10 3" xfId="56"/>
    <cellStyle name="Обычный 11" xfId="57"/>
    <cellStyle name="Обычный 12 2" xfId="58"/>
    <cellStyle name="Обычный 2" xfId="59"/>
    <cellStyle name="Обычный 3" xfId="60"/>
    <cellStyle name="Обычный 3 2" xfId="61"/>
    <cellStyle name="Обычный 3 2 2" xfId="62"/>
    <cellStyle name="Обычный 3 2 2 2" xfId="63"/>
    <cellStyle name="Обычный 4" xfId="64"/>
    <cellStyle name="Обычный 5" xfId="65"/>
    <cellStyle name="Обычный 6" xfId="66"/>
    <cellStyle name="Обычный 6 2" xfId="67"/>
    <cellStyle name="Обычный 6 2 2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 2" xfId="83"/>
    <cellStyle name="Финансовый 2 2 2 2 2" xfId="84"/>
    <cellStyle name="Финансовый 3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12"/>
  <sheetViews>
    <sheetView tabSelected="1" zoomScale="55" zoomScaleNormal="55" zoomScaleSheetLayoutView="70" zoomScalePageLayoutView="0" workbookViewId="0" topLeftCell="A1">
      <pane xSplit="2" ySplit="14" topLeftCell="C4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6" sqref="A6:AQ6"/>
    </sheetView>
  </sheetViews>
  <sheetFormatPr defaultColWidth="8.8515625" defaultRowHeight="15"/>
  <cols>
    <col min="1" max="1" width="10.28125" style="14" customWidth="1"/>
    <col min="2" max="2" width="64.7109375" style="2" customWidth="1"/>
    <col min="3" max="4" width="10.00390625" style="4" customWidth="1"/>
    <col min="5" max="6" width="8.7109375" style="4" customWidth="1"/>
    <col min="7" max="7" width="12.140625" style="4" customWidth="1"/>
    <col min="8" max="8" width="9.421875" style="4" customWidth="1"/>
    <col min="9" max="9" width="16.421875" style="3" customWidth="1"/>
    <col min="10" max="10" width="23.140625" style="100" customWidth="1"/>
    <col min="11" max="11" width="53.28125" style="5" customWidth="1"/>
    <col min="12" max="12" width="12.57421875" style="63" customWidth="1"/>
    <col min="13" max="13" width="13.00390625" style="63" customWidth="1"/>
    <col min="14" max="14" width="10.57421875" style="63" customWidth="1"/>
    <col min="15" max="32" width="10.7109375" style="3" customWidth="1"/>
    <col min="33" max="33" width="22.7109375" style="3" customWidth="1"/>
    <col min="34" max="34" width="20.140625" style="62" customWidth="1"/>
    <col min="35" max="39" width="13.57421875" style="5" customWidth="1"/>
    <col min="40" max="40" width="13.140625" style="5" customWidth="1"/>
    <col min="41" max="41" width="26.57421875" style="48" customWidth="1"/>
    <col min="42" max="42" width="45.57421875" style="97" customWidth="1"/>
    <col min="43" max="43" width="20.421875" style="48" customWidth="1"/>
    <col min="44" max="45" width="8.8515625" style="5" customWidth="1"/>
    <col min="46" max="16384" width="8.8515625" style="3" customWidth="1"/>
  </cols>
  <sheetData>
    <row r="1" spans="30:43" ht="52.5" customHeight="1">
      <c r="AD1" s="149" t="s">
        <v>116</v>
      </c>
      <c r="AE1" s="149"/>
      <c r="AF1" s="149"/>
      <c r="AG1" s="149"/>
      <c r="AO1" s="106" t="s">
        <v>28</v>
      </c>
      <c r="AQ1" s="69"/>
    </row>
    <row r="2" spans="30:43" ht="52.5" customHeight="1">
      <c r="AD2" s="149"/>
      <c r="AE2" s="149"/>
      <c r="AF2" s="149"/>
      <c r="AG2" s="149"/>
      <c r="AN2" s="19"/>
      <c r="AO2" s="150" t="s">
        <v>62</v>
      </c>
      <c r="AP2" s="150"/>
      <c r="AQ2" s="69"/>
    </row>
    <row r="3" spans="40:43" ht="7.5" customHeight="1">
      <c r="AN3" s="19"/>
      <c r="AO3" s="106"/>
      <c r="AQ3" s="69"/>
    </row>
    <row r="4" spans="40:43" ht="7.5" customHeight="1">
      <c r="AN4" s="19"/>
      <c r="AO4" s="55"/>
      <c r="AQ4" s="69"/>
    </row>
    <row r="5" spans="1:43" ht="7.5" customHeight="1">
      <c r="A5" s="6"/>
      <c r="B5" s="6"/>
      <c r="C5" s="7"/>
      <c r="D5" s="7"/>
      <c r="E5" s="7"/>
      <c r="F5" s="7"/>
      <c r="G5" s="7"/>
      <c r="H5" s="7"/>
      <c r="I5" s="7"/>
      <c r="J5" s="101"/>
      <c r="K5" s="7"/>
      <c r="L5" s="64"/>
      <c r="M5" s="64"/>
      <c r="N5" s="6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64"/>
      <c r="AI5" s="7"/>
      <c r="AJ5" s="7"/>
      <c r="AK5" s="7"/>
      <c r="AL5" s="7"/>
      <c r="AM5" s="7"/>
      <c r="AN5" s="7"/>
      <c r="AO5" s="49"/>
      <c r="AP5" s="151"/>
      <c r="AQ5" s="151"/>
    </row>
    <row r="6" spans="1:43" ht="27">
      <c r="A6" s="140" t="s">
        <v>44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</row>
    <row r="7" spans="1:43" ht="18.75">
      <c r="A7" s="6"/>
      <c r="B7" s="8"/>
      <c r="C7" s="7"/>
      <c r="D7" s="7"/>
      <c r="E7" s="7"/>
      <c r="F7" s="7"/>
      <c r="G7" s="7"/>
      <c r="H7" s="7"/>
      <c r="I7" s="9"/>
      <c r="J7" s="102"/>
      <c r="K7" s="10"/>
      <c r="L7" s="66"/>
      <c r="M7" s="66"/>
      <c r="N7" s="6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65"/>
      <c r="AI7" s="10"/>
      <c r="AJ7" s="10"/>
      <c r="AK7" s="10"/>
      <c r="AL7" s="10"/>
      <c r="AM7" s="10"/>
      <c r="AN7" s="10"/>
      <c r="AO7" s="50"/>
      <c r="AQ7" s="51"/>
    </row>
    <row r="8" spans="1:43" ht="54.75" customHeight="1">
      <c r="A8" s="141" t="s">
        <v>1</v>
      </c>
      <c r="B8" s="141" t="s">
        <v>6</v>
      </c>
      <c r="C8" s="141" t="s">
        <v>5</v>
      </c>
      <c r="D8" s="141"/>
      <c r="E8" s="141"/>
      <c r="F8" s="141"/>
      <c r="G8" s="141"/>
      <c r="H8" s="141"/>
      <c r="I8" s="141" t="s">
        <v>26</v>
      </c>
      <c r="J8" s="134" t="s">
        <v>58</v>
      </c>
      <c r="K8" s="141" t="s">
        <v>29</v>
      </c>
      <c r="L8" s="135" t="s">
        <v>23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7"/>
      <c r="AG8" s="146" t="s">
        <v>25</v>
      </c>
      <c r="AH8" s="147"/>
      <c r="AI8" s="147"/>
      <c r="AJ8" s="147"/>
      <c r="AK8" s="147"/>
      <c r="AL8" s="147"/>
      <c r="AM8" s="147"/>
      <c r="AN8" s="148"/>
      <c r="AO8" s="145" t="s">
        <v>18</v>
      </c>
      <c r="AP8" s="134" t="s">
        <v>17</v>
      </c>
      <c r="AQ8" s="145" t="s">
        <v>0</v>
      </c>
    </row>
    <row r="9" spans="1:43" ht="53.25" customHeight="1">
      <c r="A9" s="141"/>
      <c r="B9" s="141"/>
      <c r="C9" s="141" t="s">
        <v>33</v>
      </c>
      <c r="D9" s="141"/>
      <c r="E9" s="141"/>
      <c r="F9" s="141" t="s">
        <v>4</v>
      </c>
      <c r="G9" s="141"/>
      <c r="H9" s="141"/>
      <c r="I9" s="141"/>
      <c r="J9" s="134"/>
      <c r="K9" s="141"/>
      <c r="L9" s="146">
        <v>2017</v>
      </c>
      <c r="M9" s="136"/>
      <c r="N9" s="137"/>
      <c r="O9" s="144">
        <v>2018</v>
      </c>
      <c r="P9" s="144"/>
      <c r="Q9" s="144"/>
      <c r="R9" s="135">
        <v>2019</v>
      </c>
      <c r="S9" s="142"/>
      <c r="T9" s="143"/>
      <c r="U9" s="135">
        <v>2020</v>
      </c>
      <c r="V9" s="142"/>
      <c r="W9" s="143"/>
      <c r="X9" s="135">
        <v>2021</v>
      </c>
      <c r="Y9" s="142"/>
      <c r="Z9" s="143"/>
      <c r="AA9" s="135">
        <v>2022</v>
      </c>
      <c r="AB9" s="142"/>
      <c r="AC9" s="143"/>
      <c r="AD9" s="135" t="s">
        <v>19</v>
      </c>
      <c r="AE9" s="142"/>
      <c r="AF9" s="143"/>
      <c r="AG9" s="95" t="s">
        <v>24</v>
      </c>
      <c r="AH9" s="95">
        <v>2017</v>
      </c>
      <c r="AI9" s="1">
        <v>2018</v>
      </c>
      <c r="AJ9" s="1">
        <v>2019</v>
      </c>
      <c r="AK9" s="1">
        <v>2020</v>
      </c>
      <c r="AL9" s="1">
        <v>2021</v>
      </c>
      <c r="AM9" s="1">
        <v>2022</v>
      </c>
      <c r="AN9" s="93" t="s">
        <v>19</v>
      </c>
      <c r="AO9" s="145"/>
      <c r="AP9" s="134"/>
      <c r="AQ9" s="145"/>
    </row>
    <row r="10" spans="1:43" ht="54.75" customHeight="1">
      <c r="A10" s="141"/>
      <c r="B10" s="141"/>
      <c r="C10" s="1" t="s">
        <v>2</v>
      </c>
      <c r="D10" s="1" t="s">
        <v>3</v>
      </c>
      <c r="E10" s="31" t="s">
        <v>27</v>
      </c>
      <c r="F10" s="31" t="s">
        <v>2</v>
      </c>
      <c r="G10" s="1" t="s">
        <v>3</v>
      </c>
      <c r="H10" s="31" t="s">
        <v>27</v>
      </c>
      <c r="I10" s="141"/>
      <c r="J10" s="134"/>
      <c r="K10" s="141"/>
      <c r="L10" s="11" t="s">
        <v>2</v>
      </c>
      <c r="M10" s="11" t="s">
        <v>3</v>
      </c>
      <c r="N10" s="11" t="s">
        <v>27</v>
      </c>
      <c r="O10" s="11" t="s">
        <v>2</v>
      </c>
      <c r="P10" s="11" t="s">
        <v>3</v>
      </c>
      <c r="Q10" s="11" t="s">
        <v>27</v>
      </c>
      <c r="R10" s="11" t="s">
        <v>2</v>
      </c>
      <c r="S10" s="11" t="s">
        <v>3</v>
      </c>
      <c r="T10" s="11" t="s">
        <v>27</v>
      </c>
      <c r="U10" s="11" t="s">
        <v>2</v>
      </c>
      <c r="V10" s="11" t="s">
        <v>3</v>
      </c>
      <c r="W10" s="11" t="s">
        <v>27</v>
      </c>
      <c r="X10" s="11" t="s">
        <v>2</v>
      </c>
      <c r="Y10" s="11" t="s">
        <v>3</v>
      </c>
      <c r="Z10" s="11" t="s">
        <v>27</v>
      </c>
      <c r="AA10" s="11" t="s">
        <v>2</v>
      </c>
      <c r="AB10" s="11" t="s">
        <v>3</v>
      </c>
      <c r="AC10" s="11" t="s">
        <v>27</v>
      </c>
      <c r="AD10" s="11" t="s">
        <v>2</v>
      </c>
      <c r="AE10" s="11" t="s">
        <v>3</v>
      </c>
      <c r="AF10" s="11" t="s">
        <v>27</v>
      </c>
      <c r="AG10" s="31" t="s">
        <v>12</v>
      </c>
      <c r="AH10" s="105" t="s">
        <v>12</v>
      </c>
      <c r="AI10" s="1" t="s">
        <v>12</v>
      </c>
      <c r="AJ10" s="1" t="s">
        <v>12</v>
      </c>
      <c r="AK10" s="1" t="s">
        <v>12</v>
      </c>
      <c r="AL10" s="1" t="s">
        <v>12</v>
      </c>
      <c r="AM10" s="1" t="s">
        <v>12</v>
      </c>
      <c r="AN10" s="20" t="s">
        <v>12</v>
      </c>
      <c r="AO10" s="145"/>
      <c r="AP10" s="134"/>
      <c r="AQ10" s="145"/>
    </row>
    <row r="11" spans="1:43" ht="39.75" customHeight="1">
      <c r="A11" s="15"/>
      <c r="B11" s="67" t="s">
        <v>7</v>
      </c>
      <c r="C11" s="13">
        <f aca="true" t="shared" si="0" ref="C11:H11">C12+C13+C14</f>
        <v>130.42999999999998</v>
      </c>
      <c r="D11" s="67">
        <f t="shared" si="0"/>
        <v>606.51</v>
      </c>
      <c r="E11" s="67">
        <f t="shared" si="0"/>
        <v>0</v>
      </c>
      <c r="F11" s="67">
        <f t="shared" si="0"/>
        <v>9.45</v>
      </c>
      <c r="G11" s="67">
        <f t="shared" si="0"/>
        <v>339.2</v>
      </c>
      <c r="H11" s="67">
        <f t="shared" si="0"/>
        <v>0</v>
      </c>
      <c r="I11" s="13"/>
      <c r="J11" s="67"/>
      <c r="K11" s="13"/>
      <c r="L11" s="67">
        <f>L12+L13+L14</f>
        <v>9.4</v>
      </c>
      <c r="M11" s="67">
        <f aca="true" t="shared" si="1" ref="M11:AC11">M12+M13+M14</f>
        <v>92</v>
      </c>
      <c r="N11" s="67">
        <f t="shared" si="1"/>
        <v>0</v>
      </c>
      <c r="O11" s="67">
        <f t="shared" si="1"/>
        <v>62.39</v>
      </c>
      <c r="P11" s="67">
        <f t="shared" si="1"/>
        <v>29.91</v>
      </c>
      <c r="Q11" s="67">
        <f t="shared" si="1"/>
        <v>0</v>
      </c>
      <c r="R11" s="67">
        <f t="shared" si="1"/>
        <v>14.66</v>
      </c>
      <c r="S11" s="67">
        <f t="shared" si="1"/>
        <v>67</v>
      </c>
      <c r="T11" s="67">
        <f t="shared" si="1"/>
        <v>0</v>
      </c>
      <c r="U11" s="67">
        <f t="shared" si="1"/>
        <v>14.66</v>
      </c>
      <c r="V11" s="67">
        <f t="shared" si="1"/>
        <v>400</v>
      </c>
      <c r="W11" s="67">
        <f t="shared" si="1"/>
        <v>0</v>
      </c>
      <c r="X11" s="67">
        <f t="shared" si="1"/>
        <v>14.66</v>
      </c>
      <c r="Y11" s="67">
        <f t="shared" si="1"/>
        <v>0</v>
      </c>
      <c r="Z11" s="67">
        <f t="shared" si="1"/>
        <v>0</v>
      </c>
      <c r="AA11" s="67">
        <f t="shared" si="1"/>
        <v>14.66</v>
      </c>
      <c r="AB11" s="67">
        <f t="shared" si="1"/>
        <v>17.6</v>
      </c>
      <c r="AC11" s="67">
        <f t="shared" si="1"/>
        <v>0</v>
      </c>
      <c r="AD11" s="67">
        <f aca="true" t="shared" si="2" ref="AD11:AF15">L11+O11+R11+U11+X11+AA11</f>
        <v>130.43</v>
      </c>
      <c r="AE11" s="67">
        <f t="shared" si="2"/>
        <v>606.51</v>
      </c>
      <c r="AF11" s="67">
        <f t="shared" si="2"/>
        <v>0</v>
      </c>
      <c r="AG11" s="45">
        <f>AG12+AG13+AG14</f>
        <v>3462.474635993567</v>
      </c>
      <c r="AH11" s="89">
        <f aca="true" t="shared" si="3" ref="AH11:AN11">AH12+AH13+AH14</f>
        <v>919.356</v>
      </c>
      <c r="AI11" s="89">
        <f t="shared" si="3"/>
        <v>539.77</v>
      </c>
      <c r="AJ11" s="89">
        <f t="shared" si="3"/>
        <v>1318.9808</v>
      </c>
      <c r="AK11" s="89">
        <f t="shared" si="3"/>
        <v>388.56726539602</v>
      </c>
      <c r="AL11" s="89">
        <f t="shared" si="3"/>
        <v>122.3138690108</v>
      </c>
      <c r="AM11" s="89">
        <f t="shared" si="3"/>
        <v>173.487</v>
      </c>
      <c r="AN11" s="89">
        <f t="shared" si="3"/>
        <v>3462.474635993567</v>
      </c>
      <c r="AO11" s="89"/>
      <c r="AP11" s="89"/>
      <c r="AQ11" s="89"/>
    </row>
    <row r="12" spans="1:45" s="17" customFormat="1" ht="46.5" customHeight="1">
      <c r="A12" s="21"/>
      <c r="B12" s="117" t="s">
        <v>42</v>
      </c>
      <c r="C12" s="22">
        <f aca="true" t="shared" si="4" ref="C12:H12">C16+C34+C47</f>
        <v>0</v>
      </c>
      <c r="D12" s="71">
        <f t="shared" si="4"/>
        <v>400</v>
      </c>
      <c r="E12" s="71">
        <f t="shared" si="4"/>
        <v>0</v>
      </c>
      <c r="F12" s="71">
        <f t="shared" si="4"/>
        <v>0</v>
      </c>
      <c r="G12" s="71">
        <f t="shared" si="4"/>
        <v>150</v>
      </c>
      <c r="H12" s="71">
        <f t="shared" si="4"/>
        <v>0</v>
      </c>
      <c r="I12" s="22"/>
      <c r="J12" s="71"/>
      <c r="K12" s="22"/>
      <c r="L12" s="71">
        <f>L16+L34+L47</f>
        <v>0</v>
      </c>
      <c r="M12" s="71">
        <f aca="true" t="shared" si="5" ref="M12:AC12">M16+M34+M47</f>
        <v>0</v>
      </c>
      <c r="N12" s="71">
        <f t="shared" si="5"/>
        <v>0</v>
      </c>
      <c r="O12" s="71">
        <f t="shared" si="5"/>
        <v>0</v>
      </c>
      <c r="P12" s="71">
        <f t="shared" si="5"/>
        <v>0</v>
      </c>
      <c r="Q12" s="71">
        <f t="shared" si="5"/>
        <v>0</v>
      </c>
      <c r="R12" s="71">
        <f t="shared" si="5"/>
        <v>0</v>
      </c>
      <c r="S12" s="71">
        <f t="shared" si="5"/>
        <v>0</v>
      </c>
      <c r="T12" s="71">
        <f t="shared" si="5"/>
        <v>0</v>
      </c>
      <c r="U12" s="71">
        <f t="shared" si="5"/>
        <v>0</v>
      </c>
      <c r="V12" s="71">
        <f t="shared" si="5"/>
        <v>400</v>
      </c>
      <c r="W12" s="71">
        <f t="shared" si="5"/>
        <v>0</v>
      </c>
      <c r="X12" s="71">
        <f t="shared" si="5"/>
        <v>0</v>
      </c>
      <c r="Y12" s="71">
        <f t="shared" si="5"/>
        <v>0</v>
      </c>
      <c r="Z12" s="71">
        <f t="shared" si="5"/>
        <v>0</v>
      </c>
      <c r="AA12" s="71">
        <f t="shared" si="5"/>
        <v>0</v>
      </c>
      <c r="AB12" s="71">
        <f t="shared" si="5"/>
        <v>0</v>
      </c>
      <c r="AC12" s="71">
        <f t="shared" si="5"/>
        <v>0</v>
      </c>
      <c r="AD12" s="22">
        <f t="shared" si="2"/>
        <v>0</v>
      </c>
      <c r="AE12" s="71">
        <f t="shared" si="2"/>
        <v>400</v>
      </c>
      <c r="AF12" s="71">
        <f t="shared" si="2"/>
        <v>0</v>
      </c>
      <c r="AG12" s="46">
        <f>AG16+AG34+AG47</f>
        <v>276.3</v>
      </c>
      <c r="AH12" s="90">
        <f aca="true" t="shared" si="6" ref="AH12:AM12">AH16+AH34+AH47</f>
        <v>0</v>
      </c>
      <c r="AI12" s="90">
        <f t="shared" si="6"/>
        <v>0</v>
      </c>
      <c r="AJ12" s="90">
        <f t="shared" si="6"/>
        <v>0</v>
      </c>
      <c r="AK12" s="90">
        <f t="shared" si="6"/>
        <v>276.3</v>
      </c>
      <c r="AL12" s="90">
        <f t="shared" si="6"/>
        <v>0</v>
      </c>
      <c r="AM12" s="90">
        <f t="shared" si="6"/>
        <v>0</v>
      </c>
      <c r="AN12" s="90">
        <f>AN16+AN34+AN47</f>
        <v>276.3</v>
      </c>
      <c r="AO12" s="71"/>
      <c r="AP12" s="71"/>
      <c r="AQ12" s="71"/>
      <c r="AR12" s="16"/>
      <c r="AS12" s="16"/>
    </row>
    <row r="13" spans="1:45" s="17" customFormat="1" ht="57" customHeight="1">
      <c r="A13" s="23"/>
      <c r="B13" s="118" t="s">
        <v>43</v>
      </c>
      <c r="C13" s="24">
        <f aca="true" t="shared" si="7" ref="C13:H13">C18+C37+C49</f>
        <v>120.97999999999999</v>
      </c>
      <c r="D13" s="72">
        <f t="shared" si="7"/>
        <v>82.50999999999999</v>
      </c>
      <c r="E13" s="72">
        <f t="shared" si="7"/>
        <v>0</v>
      </c>
      <c r="F13" s="72">
        <f t="shared" si="7"/>
        <v>0</v>
      </c>
      <c r="G13" s="72">
        <f t="shared" si="7"/>
        <v>65.2</v>
      </c>
      <c r="H13" s="72">
        <f t="shared" si="7"/>
        <v>0</v>
      </c>
      <c r="I13" s="24"/>
      <c r="J13" s="72"/>
      <c r="K13" s="24"/>
      <c r="L13" s="72">
        <f>L18+L37+L49</f>
        <v>0</v>
      </c>
      <c r="M13" s="72">
        <f aca="true" t="shared" si="8" ref="M13:AC13">M18+M37+M49</f>
        <v>0</v>
      </c>
      <c r="N13" s="72">
        <f t="shared" si="8"/>
        <v>0</v>
      </c>
      <c r="O13" s="72">
        <f t="shared" si="8"/>
        <v>62.34</v>
      </c>
      <c r="P13" s="72">
        <f t="shared" si="8"/>
        <v>29.91</v>
      </c>
      <c r="Q13" s="72">
        <f t="shared" si="8"/>
        <v>0</v>
      </c>
      <c r="R13" s="72">
        <f t="shared" si="8"/>
        <v>14.66</v>
      </c>
      <c r="S13" s="72">
        <f t="shared" si="8"/>
        <v>35</v>
      </c>
      <c r="T13" s="72">
        <f t="shared" si="8"/>
        <v>0</v>
      </c>
      <c r="U13" s="72">
        <f t="shared" si="8"/>
        <v>14.66</v>
      </c>
      <c r="V13" s="72">
        <f t="shared" si="8"/>
        <v>0</v>
      </c>
      <c r="W13" s="72">
        <f t="shared" si="8"/>
        <v>0</v>
      </c>
      <c r="X13" s="72">
        <f t="shared" si="8"/>
        <v>14.66</v>
      </c>
      <c r="Y13" s="72">
        <f t="shared" si="8"/>
        <v>0</v>
      </c>
      <c r="Z13" s="72">
        <f t="shared" si="8"/>
        <v>0</v>
      </c>
      <c r="AA13" s="72">
        <f t="shared" si="8"/>
        <v>14.66</v>
      </c>
      <c r="AB13" s="72">
        <f t="shared" si="8"/>
        <v>17.6</v>
      </c>
      <c r="AC13" s="72">
        <f t="shared" si="8"/>
        <v>0</v>
      </c>
      <c r="AD13" s="24">
        <f t="shared" si="2"/>
        <v>120.97999999999999</v>
      </c>
      <c r="AE13" s="72">
        <f t="shared" si="2"/>
        <v>82.50999999999999</v>
      </c>
      <c r="AF13" s="72">
        <f t="shared" si="2"/>
        <v>0</v>
      </c>
      <c r="AG13" s="47">
        <f>AG18+AG37+AG49</f>
        <v>976.568635993567</v>
      </c>
      <c r="AH13" s="92">
        <f aca="true" t="shared" si="9" ref="AH13:AN13">AH18+AH37+AH49</f>
        <v>0</v>
      </c>
      <c r="AI13" s="92">
        <f t="shared" si="9"/>
        <v>539.52</v>
      </c>
      <c r="AJ13" s="92">
        <f t="shared" si="9"/>
        <v>28.980800000000002</v>
      </c>
      <c r="AK13" s="92">
        <f t="shared" si="9"/>
        <v>112.26726539602</v>
      </c>
      <c r="AL13" s="92">
        <f t="shared" si="9"/>
        <v>122.3138690108</v>
      </c>
      <c r="AM13" s="92">
        <f t="shared" si="9"/>
        <v>173.487</v>
      </c>
      <c r="AN13" s="92">
        <f t="shared" si="9"/>
        <v>976.568635993567</v>
      </c>
      <c r="AO13" s="72"/>
      <c r="AP13" s="72"/>
      <c r="AQ13" s="72"/>
      <c r="AR13" s="16"/>
      <c r="AS13" s="16"/>
    </row>
    <row r="14" spans="1:45" s="69" customFormat="1" ht="39.75" customHeight="1">
      <c r="A14" s="73"/>
      <c r="B14" s="119" t="s">
        <v>37</v>
      </c>
      <c r="C14" s="73">
        <f aca="true" t="shared" si="10" ref="C14:H14">C22</f>
        <v>9.45</v>
      </c>
      <c r="D14" s="73">
        <f t="shared" si="10"/>
        <v>124</v>
      </c>
      <c r="E14" s="73">
        <f t="shared" si="10"/>
        <v>0</v>
      </c>
      <c r="F14" s="73">
        <f t="shared" si="10"/>
        <v>9.45</v>
      </c>
      <c r="G14" s="73">
        <f t="shared" si="10"/>
        <v>124</v>
      </c>
      <c r="H14" s="73">
        <f t="shared" si="10"/>
        <v>0</v>
      </c>
      <c r="I14" s="73"/>
      <c r="J14" s="73"/>
      <c r="K14" s="73"/>
      <c r="L14" s="73">
        <f>L22</f>
        <v>9.4</v>
      </c>
      <c r="M14" s="73">
        <f aca="true" t="shared" si="11" ref="M14:AC14">M22</f>
        <v>92</v>
      </c>
      <c r="N14" s="73">
        <f t="shared" si="11"/>
        <v>0</v>
      </c>
      <c r="O14" s="73">
        <f t="shared" si="11"/>
        <v>0.05</v>
      </c>
      <c r="P14" s="73">
        <f t="shared" si="11"/>
        <v>0</v>
      </c>
      <c r="Q14" s="73">
        <f t="shared" si="11"/>
        <v>0</v>
      </c>
      <c r="R14" s="73">
        <f t="shared" si="11"/>
        <v>0</v>
      </c>
      <c r="S14" s="73">
        <f t="shared" si="11"/>
        <v>32</v>
      </c>
      <c r="T14" s="73">
        <f t="shared" si="11"/>
        <v>0</v>
      </c>
      <c r="U14" s="73">
        <f t="shared" si="11"/>
        <v>0</v>
      </c>
      <c r="V14" s="73">
        <f t="shared" si="11"/>
        <v>0</v>
      </c>
      <c r="W14" s="73">
        <f t="shared" si="11"/>
        <v>0</v>
      </c>
      <c r="X14" s="73">
        <f t="shared" si="11"/>
        <v>0</v>
      </c>
      <c r="Y14" s="73">
        <f t="shared" si="11"/>
        <v>0</v>
      </c>
      <c r="Z14" s="73">
        <f t="shared" si="11"/>
        <v>0</v>
      </c>
      <c r="AA14" s="73">
        <f t="shared" si="11"/>
        <v>0</v>
      </c>
      <c r="AB14" s="73">
        <f t="shared" si="11"/>
        <v>0</v>
      </c>
      <c r="AC14" s="73">
        <f t="shared" si="11"/>
        <v>0</v>
      </c>
      <c r="AD14" s="73">
        <f t="shared" si="2"/>
        <v>9.450000000000001</v>
      </c>
      <c r="AE14" s="73">
        <f t="shared" si="2"/>
        <v>124</v>
      </c>
      <c r="AF14" s="73">
        <f t="shared" si="2"/>
        <v>0</v>
      </c>
      <c r="AG14" s="91">
        <f>AG22</f>
        <v>2209.6059999999998</v>
      </c>
      <c r="AH14" s="91">
        <f aca="true" t="shared" si="12" ref="AH14:AN14">AH22</f>
        <v>919.356</v>
      </c>
      <c r="AI14" s="92">
        <f t="shared" si="12"/>
        <v>0.25</v>
      </c>
      <c r="AJ14" s="92">
        <f t="shared" si="12"/>
        <v>1290</v>
      </c>
      <c r="AK14" s="92">
        <f t="shared" si="12"/>
        <v>0</v>
      </c>
      <c r="AL14" s="92">
        <f t="shared" si="12"/>
        <v>0</v>
      </c>
      <c r="AM14" s="92">
        <f t="shared" si="12"/>
        <v>0</v>
      </c>
      <c r="AN14" s="92">
        <f t="shared" si="12"/>
        <v>2209.6059999999998</v>
      </c>
      <c r="AO14" s="73"/>
      <c r="AP14" s="73"/>
      <c r="AQ14" s="73"/>
      <c r="AR14" s="68"/>
      <c r="AS14" s="68"/>
    </row>
    <row r="15" spans="1:43" s="18" customFormat="1" ht="39" customHeight="1">
      <c r="A15" s="25">
        <v>1</v>
      </c>
      <c r="B15" s="25" t="s">
        <v>13</v>
      </c>
      <c r="C15" s="34">
        <f aca="true" t="shared" si="13" ref="C15:H15">C16+C18+C22</f>
        <v>49.45</v>
      </c>
      <c r="D15" s="78">
        <f t="shared" si="13"/>
        <v>124</v>
      </c>
      <c r="E15" s="78">
        <f t="shared" si="13"/>
        <v>0</v>
      </c>
      <c r="F15" s="78">
        <f t="shared" si="13"/>
        <v>9.45</v>
      </c>
      <c r="G15" s="78">
        <f t="shared" si="13"/>
        <v>164</v>
      </c>
      <c r="H15" s="78">
        <f t="shared" si="13"/>
        <v>0</v>
      </c>
      <c r="I15" s="34"/>
      <c r="J15" s="78"/>
      <c r="K15" s="34"/>
      <c r="L15" s="78">
        <f>L16+L18+L22</f>
        <v>9.4</v>
      </c>
      <c r="M15" s="78">
        <f aca="true" t="shared" si="14" ref="M15:AC15">M16+M18+M22</f>
        <v>92</v>
      </c>
      <c r="N15" s="78">
        <f t="shared" si="14"/>
        <v>0</v>
      </c>
      <c r="O15" s="78">
        <f t="shared" si="14"/>
        <v>40.05</v>
      </c>
      <c r="P15" s="78">
        <f t="shared" si="14"/>
        <v>0</v>
      </c>
      <c r="Q15" s="78">
        <f t="shared" si="14"/>
        <v>0</v>
      </c>
      <c r="R15" s="78">
        <f t="shared" si="14"/>
        <v>0</v>
      </c>
      <c r="S15" s="78">
        <f t="shared" si="14"/>
        <v>32</v>
      </c>
      <c r="T15" s="78">
        <f t="shared" si="14"/>
        <v>0</v>
      </c>
      <c r="U15" s="78">
        <f t="shared" si="14"/>
        <v>0</v>
      </c>
      <c r="V15" s="78">
        <f t="shared" si="14"/>
        <v>0</v>
      </c>
      <c r="W15" s="78">
        <f t="shared" si="14"/>
        <v>0</v>
      </c>
      <c r="X15" s="78">
        <f t="shared" si="14"/>
        <v>0</v>
      </c>
      <c r="Y15" s="78">
        <f t="shared" si="14"/>
        <v>0</v>
      </c>
      <c r="Z15" s="78">
        <f t="shared" si="14"/>
        <v>0</v>
      </c>
      <c r="AA15" s="78">
        <f t="shared" si="14"/>
        <v>0</v>
      </c>
      <c r="AB15" s="78">
        <f t="shared" si="14"/>
        <v>0</v>
      </c>
      <c r="AC15" s="78">
        <f t="shared" si="14"/>
        <v>0</v>
      </c>
      <c r="AD15" s="34">
        <f t="shared" si="2"/>
        <v>49.449999999999996</v>
      </c>
      <c r="AE15" s="78">
        <f t="shared" si="2"/>
        <v>124</v>
      </c>
      <c r="AF15" s="78">
        <f t="shared" si="2"/>
        <v>0</v>
      </c>
      <c r="AG15" s="113">
        <f>AG16+AG18+AG22</f>
        <v>2545.926</v>
      </c>
      <c r="AH15" s="113">
        <f aca="true" t="shared" si="15" ref="AH15:AN15">AH16+AH18+AH22</f>
        <v>919.356</v>
      </c>
      <c r="AI15" s="113">
        <f t="shared" si="15"/>
        <v>336.57</v>
      </c>
      <c r="AJ15" s="113">
        <f t="shared" si="15"/>
        <v>1290</v>
      </c>
      <c r="AK15" s="113">
        <f t="shared" si="15"/>
        <v>0</v>
      </c>
      <c r="AL15" s="113">
        <f t="shared" si="15"/>
        <v>0</v>
      </c>
      <c r="AM15" s="113">
        <f t="shared" si="15"/>
        <v>0</v>
      </c>
      <c r="AN15" s="113">
        <f t="shared" si="15"/>
        <v>2545.926</v>
      </c>
      <c r="AO15" s="87"/>
      <c r="AP15" s="87"/>
      <c r="AQ15" s="87"/>
    </row>
    <row r="16" spans="1:43" s="12" customFormat="1" ht="45" customHeight="1">
      <c r="A16" s="27" t="s">
        <v>8</v>
      </c>
      <c r="B16" s="117" t="str">
        <f>B12</f>
        <v>ПАО "ФСК ЕЭС" (филиал ПАО "ФСК ЕЭС" - МЭС Юга)</v>
      </c>
      <c r="C16" s="35">
        <f aca="true" t="shared" si="16" ref="C16:H16">C17</f>
        <v>0</v>
      </c>
      <c r="D16" s="79">
        <f t="shared" si="16"/>
        <v>0</v>
      </c>
      <c r="E16" s="79">
        <f t="shared" si="16"/>
        <v>0</v>
      </c>
      <c r="F16" s="79">
        <f t="shared" si="16"/>
        <v>0</v>
      </c>
      <c r="G16" s="79">
        <f t="shared" si="16"/>
        <v>0</v>
      </c>
      <c r="H16" s="79">
        <f t="shared" si="16"/>
        <v>0</v>
      </c>
      <c r="I16" s="35"/>
      <c r="J16" s="79"/>
      <c r="K16" s="35"/>
      <c r="L16" s="79">
        <f>L17</f>
        <v>0</v>
      </c>
      <c r="M16" s="79">
        <f aca="true" t="shared" si="17" ref="M16:AN16">M17</f>
        <v>0</v>
      </c>
      <c r="N16" s="79">
        <f t="shared" si="17"/>
        <v>0</v>
      </c>
      <c r="O16" s="79">
        <f t="shared" si="17"/>
        <v>0</v>
      </c>
      <c r="P16" s="79">
        <f t="shared" si="17"/>
        <v>0</v>
      </c>
      <c r="Q16" s="79">
        <f t="shared" si="17"/>
        <v>0</v>
      </c>
      <c r="R16" s="79">
        <f t="shared" si="17"/>
        <v>0</v>
      </c>
      <c r="S16" s="79">
        <f t="shared" si="17"/>
        <v>0</v>
      </c>
      <c r="T16" s="79">
        <f t="shared" si="17"/>
        <v>0</v>
      </c>
      <c r="U16" s="79">
        <f t="shared" si="17"/>
        <v>0</v>
      </c>
      <c r="V16" s="79">
        <f t="shared" si="17"/>
        <v>0</v>
      </c>
      <c r="W16" s="79">
        <f t="shared" si="17"/>
        <v>0</v>
      </c>
      <c r="X16" s="79">
        <f t="shared" si="17"/>
        <v>0</v>
      </c>
      <c r="Y16" s="79">
        <f t="shared" si="17"/>
        <v>0</v>
      </c>
      <c r="Z16" s="79">
        <f t="shared" si="17"/>
        <v>0</v>
      </c>
      <c r="AA16" s="79">
        <f t="shared" si="17"/>
        <v>0</v>
      </c>
      <c r="AB16" s="79">
        <f t="shared" si="17"/>
        <v>0</v>
      </c>
      <c r="AC16" s="79">
        <f t="shared" si="17"/>
        <v>0</v>
      </c>
      <c r="AD16" s="79">
        <f t="shared" si="17"/>
        <v>0</v>
      </c>
      <c r="AE16" s="79">
        <f t="shared" si="17"/>
        <v>0</v>
      </c>
      <c r="AF16" s="79">
        <f t="shared" si="17"/>
        <v>0</v>
      </c>
      <c r="AG16" s="79">
        <f t="shared" si="17"/>
        <v>0</v>
      </c>
      <c r="AH16" s="79">
        <f t="shared" si="17"/>
        <v>0</v>
      </c>
      <c r="AI16" s="79">
        <f t="shared" si="17"/>
        <v>0</v>
      </c>
      <c r="AJ16" s="79">
        <f t="shared" si="17"/>
        <v>0</v>
      </c>
      <c r="AK16" s="79">
        <f t="shared" si="17"/>
        <v>0</v>
      </c>
      <c r="AL16" s="79">
        <f t="shared" si="17"/>
        <v>0</v>
      </c>
      <c r="AM16" s="79">
        <f t="shared" si="17"/>
        <v>0</v>
      </c>
      <c r="AN16" s="79">
        <f t="shared" si="17"/>
        <v>0</v>
      </c>
      <c r="AO16" s="88"/>
      <c r="AP16" s="88"/>
      <c r="AQ16" s="88"/>
    </row>
    <row r="17" spans="1:43" s="12" customFormat="1" ht="22.5" customHeight="1">
      <c r="A17" s="28"/>
      <c r="B17" s="120" t="s">
        <v>16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/>
      <c r="J17" s="103"/>
      <c r="K17" s="32"/>
      <c r="L17" s="76">
        <v>0</v>
      </c>
      <c r="M17" s="76">
        <v>0</v>
      </c>
      <c r="N17" s="76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76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52"/>
      <c r="AP17" s="99"/>
      <c r="AQ17" s="52"/>
    </row>
    <row r="18" spans="1:43" s="12" customFormat="1" ht="57.75" customHeight="1">
      <c r="A18" s="29" t="s">
        <v>9</v>
      </c>
      <c r="B18" s="118" t="str">
        <f>B13</f>
        <v>ПАО "МРСК" (филиал ПАО "МРСК Северного Кавказа" - "Каббалкэнерго")</v>
      </c>
      <c r="C18" s="36">
        <f aca="true" t="shared" si="18" ref="C18:H18">C19+C20</f>
        <v>40</v>
      </c>
      <c r="D18" s="80">
        <f t="shared" si="18"/>
        <v>0</v>
      </c>
      <c r="E18" s="80">
        <f t="shared" si="18"/>
        <v>0</v>
      </c>
      <c r="F18" s="80">
        <f t="shared" si="18"/>
        <v>0</v>
      </c>
      <c r="G18" s="80">
        <f t="shared" si="18"/>
        <v>40</v>
      </c>
      <c r="H18" s="80">
        <f t="shared" si="18"/>
        <v>0</v>
      </c>
      <c r="I18" s="36"/>
      <c r="J18" s="80"/>
      <c r="K18" s="42"/>
      <c r="L18" s="86">
        <f>L19+L20</f>
        <v>0</v>
      </c>
      <c r="M18" s="86">
        <f aca="true" t="shared" si="19" ref="M18:AC18">M19+M20</f>
        <v>0</v>
      </c>
      <c r="N18" s="86">
        <f t="shared" si="19"/>
        <v>0</v>
      </c>
      <c r="O18" s="86">
        <f t="shared" si="19"/>
        <v>40</v>
      </c>
      <c r="P18" s="86">
        <f t="shared" si="19"/>
        <v>0</v>
      </c>
      <c r="Q18" s="86">
        <f t="shared" si="19"/>
        <v>0</v>
      </c>
      <c r="R18" s="86">
        <f t="shared" si="19"/>
        <v>0</v>
      </c>
      <c r="S18" s="86">
        <f t="shared" si="19"/>
        <v>0</v>
      </c>
      <c r="T18" s="86">
        <f t="shared" si="19"/>
        <v>0</v>
      </c>
      <c r="U18" s="86">
        <f t="shared" si="19"/>
        <v>0</v>
      </c>
      <c r="V18" s="86">
        <f t="shared" si="19"/>
        <v>0</v>
      </c>
      <c r="W18" s="86">
        <f t="shared" si="19"/>
        <v>0</v>
      </c>
      <c r="X18" s="86">
        <f t="shared" si="19"/>
        <v>0</v>
      </c>
      <c r="Y18" s="86">
        <f t="shared" si="19"/>
        <v>0</v>
      </c>
      <c r="Z18" s="86">
        <f t="shared" si="19"/>
        <v>0</v>
      </c>
      <c r="AA18" s="86">
        <f t="shared" si="19"/>
        <v>0</v>
      </c>
      <c r="AB18" s="86">
        <f t="shared" si="19"/>
        <v>0</v>
      </c>
      <c r="AC18" s="86">
        <f t="shared" si="19"/>
        <v>0</v>
      </c>
      <c r="AD18" s="36">
        <f>L18+O18+R18+U18+X18+AA18</f>
        <v>40</v>
      </c>
      <c r="AE18" s="80">
        <f>M18+P18+S18+V18+Y18+AB18</f>
        <v>0</v>
      </c>
      <c r="AF18" s="80">
        <f>N18+Q18+T18+W18+Z18+AC18</f>
        <v>0</v>
      </c>
      <c r="AG18" s="36">
        <f>AG19+AG20</f>
        <v>336.32</v>
      </c>
      <c r="AH18" s="80">
        <f aca="true" t="shared" si="20" ref="AH18:AN18">AH19+AH20</f>
        <v>0</v>
      </c>
      <c r="AI18" s="80">
        <f t="shared" si="20"/>
        <v>336.32</v>
      </c>
      <c r="AJ18" s="80">
        <f t="shared" si="20"/>
        <v>0</v>
      </c>
      <c r="AK18" s="80">
        <f t="shared" si="20"/>
        <v>0</v>
      </c>
      <c r="AL18" s="80">
        <f t="shared" si="20"/>
        <v>0</v>
      </c>
      <c r="AM18" s="80">
        <f t="shared" si="20"/>
        <v>0</v>
      </c>
      <c r="AN18" s="80">
        <f t="shared" si="20"/>
        <v>336.32</v>
      </c>
      <c r="AO18" s="86"/>
      <c r="AP18" s="86"/>
      <c r="AQ18" s="86"/>
    </row>
    <row r="19" spans="1:43" s="18" customFormat="1" ht="20.25">
      <c r="A19" s="33"/>
      <c r="B19" s="121" t="s">
        <v>14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  <c r="J19" s="103"/>
      <c r="K19" s="40"/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33">
        <v>0</v>
      </c>
      <c r="AH19" s="77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52"/>
      <c r="AP19" s="99"/>
      <c r="AQ19" s="52"/>
    </row>
    <row r="20" spans="1:43" s="70" customFormat="1" ht="20.25">
      <c r="A20" s="77"/>
      <c r="B20" s="121" t="s">
        <v>69</v>
      </c>
      <c r="C20" s="77">
        <f aca="true" t="shared" si="21" ref="C20:H20">C21</f>
        <v>40</v>
      </c>
      <c r="D20" s="77">
        <f t="shared" si="21"/>
        <v>0</v>
      </c>
      <c r="E20" s="77">
        <f t="shared" si="21"/>
        <v>0</v>
      </c>
      <c r="F20" s="77">
        <f t="shared" si="21"/>
        <v>0</v>
      </c>
      <c r="G20" s="77">
        <f t="shared" si="21"/>
        <v>40</v>
      </c>
      <c r="H20" s="77">
        <f t="shared" si="21"/>
        <v>0</v>
      </c>
      <c r="I20" s="77"/>
      <c r="J20" s="103"/>
      <c r="K20" s="85"/>
      <c r="L20" s="85">
        <f>L21</f>
        <v>0</v>
      </c>
      <c r="M20" s="85">
        <f aca="true" t="shared" si="22" ref="M20:AF20">M21</f>
        <v>0</v>
      </c>
      <c r="N20" s="85">
        <f t="shared" si="22"/>
        <v>0</v>
      </c>
      <c r="O20" s="85">
        <f t="shared" si="22"/>
        <v>40</v>
      </c>
      <c r="P20" s="85">
        <f t="shared" si="22"/>
        <v>0</v>
      </c>
      <c r="Q20" s="85">
        <f t="shared" si="22"/>
        <v>0</v>
      </c>
      <c r="R20" s="85">
        <f t="shared" si="22"/>
        <v>0</v>
      </c>
      <c r="S20" s="85">
        <f t="shared" si="22"/>
        <v>0</v>
      </c>
      <c r="T20" s="85">
        <f t="shared" si="22"/>
        <v>0</v>
      </c>
      <c r="U20" s="85">
        <f t="shared" si="22"/>
        <v>0</v>
      </c>
      <c r="V20" s="85">
        <f t="shared" si="22"/>
        <v>0</v>
      </c>
      <c r="W20" s="85">
        <f t="shared" si="22"/>
        <v>0</v>
      </c>
      <c r="X20" s="85">
        <f t="shared" si="22"/>
        <v>0</v>
      </c>
      <c r="Y20" s="85">
        <f t="shared" si="22"/>
        <v>0</v>
      </c>
      <c r="Z20" s="85">
        <f t="shared" si="22"/>
        <v>0</v>
      </c>
      <c r="AA20" s="85">
        <f t="shared" si="22"/>
        <v>0</v>
      </c>
      <c r="AB20" s="85">
        <f t="shared" si="22"/>
        <v>0</v>
      </c>
      <c r="AC20" s="85">
        <f t="shared" si="22"/>
        <v>0</v>
      </c>
      <c r="AD20" s="85">
        <f t="shared" si="22"/>
        <v>40</v>
      </c>
      <c r="AE20" s="85">
        <f t="shared" si="22"/>
        <v>0</v>
      </c>
      <c r="AF20" s="85">
        <f t="shared" si="22"/>
        <v>0</v>
      </c>
      <c r="AG20" s="77">
        <f>AH20+AI20+AJ20+AK20+AL20+AM20</f>
        <v>336.32</v>
      </c>
      <c r="AH20" s="77">
        <v>0</v>
      </c>
      <c r="AI20" s="77">
        <f>AI21</f>
        <v>336.32</v>
      </c>
      <c r="AJ20" s="77">
        <v>0</v>
      </c>
      <c r="AK20" s="77">
        <v>0</v>
      </c>
      <c r="AL20" s="77">
        <v>0</v>
      </c>
      <c r="AM20" s="77">
        <v>0</v>
      </c>
      <c r="AN20" s="77">
        <f>AN21</f>
        <v>336.32</v>
      </c>
      <c r="AO20" s="52"/>
      <c r="AP20" s="99"/>
      <c r="AQ20" s="52"/>
    </row>
    <row r="21" spans="1:43" s="70" customFormat="1" ht="67.5" customHeight="1">
      <c r="A21" s="77" t="s">
        <v>70</v>
      </c>
      <c r="B21" s="116" t="s">
        <v>72</v>
      </c>
      <c r="C21" s="77">
        <v>40</v>
      </c>
      <c r="D21" s="77">
        <v>0</v>
      </c>
      <c r="E21" s="77">
        <v>0</v>
      </c>
      <c r="F21" s="77">
        <v>0</v>
      </c>
      <c r="G21" s="77">
        <v>40</v>
      </c>
      <c r="H21" s="77">
        <v>0</v>
      </c>
      <c r="I21" s="77">
        <v>2018</v>
      </c>
      <c r="J21" s="94" t="s">
        <v>55</v>
      </c>
      <c r="K21" s="85" t="s">
        <v>71</v>
      </c>
      <c r="L21" s="85">
        <v>0</v>
      </c>
      <c r="M21" s="85">
        <v>0</v>
      </c>
      <c r="N21" s="85">
        <v>0</v>
      </c>
      <c r="O21" s="77">
        <v>40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f>L21+O21+R21+U21+X21+AA21</f>
        <v>40</v>
      </c>
      <c r="AE21" s="77">
        <f>M21+P21+S21+V21+Y21+AB21</f>
        <v>0</v>
      </c>
      <c r="AF21" s="77">
        <f>N21+Q21+T21+W21+Z21+AC21</f>
        <v>0</v>
      </c>
      <c r="AG21" s="77">
        <f>AH21+AI21+AJ21+AK21+AL21+AM21</f>
        <v>336.32</v>
      </c>
      <c r="AH21" s="77">
        <v>0</v>
      </c>
      <c r="AI21" s="77">
        <v>336.32</v>
      </c>
      <c r="AJ21" s="77">
        <v>0</v>
      </c>
      <c r="AK21" s="77">
        <v>0</v>
      </c>
      <c r="AL21" s="77">
        <v>0</v>
      </c>
      <c r="AM21" s="77">
        <v>0</v>
      </c>
      <c r="AN21" s="77">
        <f>AH21+AI21+AJ21+AK21+AL21</f>
        <v>336.32</v>
      </c>
      <c r="AO21" s="85" t="s">
        <v>57</v>
      </c>
      <c r="AP21" s="98" t="s">
        <v>105</v>
      </c>
      <c r="AQ21" s="52"/>
    </row>
    <row r="22" spans="1:43" s="70" customFormat="1" ht="66.75" customHeight="1">
      <c r="A22" s="75" t="s">
        <v>20</v>
      </c>
      <c r="B22" s="119" t="s">
        <v>37</v>
      </c>
      <c r="C22" s="73">
        <f aca="true" t="shared" si="23" ref="C22:H22">C23</f>
        <v>9.45</v>
      </c>
      <c r="D22" s="73">
        <f t="shared" si="23"/>
        <v>124</v>
      </c>
      <c r="E22" s="73">
        <f t="shared" si="23"/>
        <v>0</v>
      </c>
      <c r="F22" s="73">
        <f t="shared" si="23"/>
        <v>9.45</v>
      </c>
      <c r="G22" s="73">
        <f t="shared" si="23"/>
        <v>124</v>
      </c>
      <c r="H22" s="73">
        <f t="shared" si="23"/>
        <v>0</v>
      </c>
      <c r="I22" s="73"/>
      <c r="J22" s="73"/>
      <c r="K22" s="73"/>
      <c r="L22" s="73">
        <f>L23</f>
        <v>9.4</v>
      </c>
      <c r="M22" s="73">
        <f aca="true" t="shared" si="24" ref="M22:AC22">M23</f>
        <v>92</v>
      </c>
      <c r="N22" s="73">
        <f t="shared" si="24"/>
        <v>0</v>
      </c>
      <c r="O22" s="73">
        <f t="shared" si="24"/>
        <v>0.05</v>
      </c>
      <c r="P22" s="73">
        <f t="shared" si="24"/>
        <v>0</v>
      </c>
      <c r="Q22" s="73">
        <f t="shared" si="24"/>
        <v>0</v>
      </c>
      <c r="R22" s="73">
        <f t="shared" si="24"/>
        <v>0</v>
      </c>
      <c r="S22" s="73">
        <f t="shared" si="24"/>
        <v>32</v>
      </c>
      <c r="T22" s="73">
        <f t="shared" si="24"/>
        <v>0</v>
      </c>
      <c r="U22" s="73">
        <f t="shared" si="24"/>
        <v>0</v>
      </c>
      <c r="V22" s="73">
        <f t="shared" si="24"/>
        <v>0</v>
      </c>
      <c r="W22" s="73">
        <f t="shared" si="24"/>
        <v>0</v>
      </c>
      <c r="X22" s="73">
        <f t="shared" si="24"/>
        <v>0</v>
      </c>
      <c r="Y22" s="73">
        <f t="shared" si="24"/>
        <v>0</v>
      </c>
      <c r="Z22" s="73">
        <f t="shared" si="24"/>
        <v>0</v>
      </c>
      <c r="AA22" s="73">
        <f t="shared" si="24"/>
        <v>0</v>
      </c>
      <c r="AB22" s="73">
        <f t="shared" si="24"/>
        <v>0</v>
      </c>
      <c r="AC22" s="73">
        <f t="shared" si="24"/>
        <v>0</v>
      </c>
      <c r="AD22" s="73">
        <f aca="true" t="shared" si="25" ref="AD22:AF23">L22+O22+R22+U22+X22+AA22</f>
        <v>9.450000000000001</v>
      </c>
      <c r="AE22" s="73">
        <f t="shared" si="25"/>
        <v>124</v>
      </c>
      <c r="AF22" s="73">
        <f t="shared" si="25"/>
        <v>0</v>
      </c>
      <c r="AG22" s="91">
        <f>AG23</f>
        <v>2209.6059999999998</v>
      </c>
      <c r="AH22" s="91">
        <f aca="true" t="shared" si="26" ref="AH22:AM22">AH23</f>
        <v>919.356</v>
      </c>
      <c r="AI22" s="91">
        <f t="shared" si="26"/>
        <v>0.25</v>
      </c>
      <c r="AJ22" s="91">
        <f t="shared" si="26"/>
        <v>1290</v>
      </c>
      <c r="AK22" s="91">
        <f t="shared" si="26"/>
        <v>0</v>
      </c>
      <c r="AL22" s="91">
        <f t="shared" si="26"/>
        <v>0</v>
      </c>
      <c r="AM22" s="91">
        <f t="shared" si="26"/>
        <v>0</v>
      </c>
      <c r="AN22" s="91">
        <f>AN23</f>
        <v>2209.6059999999998</v>
      </c>
      <c r="AO22" s="73"/>
      <c r="AP22" s="73"/>
      <c r="AQ22" s="73"/>
    </row>
    <row r="23" spans="1:43" s="70" customFormat="1" ht="20.25">
      <c r="A23" s="77"/>
      <c r="B23" s="121" t="s">
        <v>14</v>
      </c>
      <c r="C23" s="77">
        <f aca="true" t="shared" si="27" ref="C23:H23">C24+C25+C26+C27+C28+C29+C30+C31+C32</f>
        <v>9.45</v>
      </c>
      <c r="D23" s="77">
        <f t="shared" si="27"/>
        <v>124</v>
      </c>
      <c r="E23" s="77">
        <f t="shared" si="27"/>
        <v>0</v>
      </c>
      <c r="F23" s="77">
        <f t="shared" si="27"/>
        <v>9.45</v>
      </c>
      <c r="G23" s="77">
        <f t="shared" si="27"/>
        <v>124</v>
      </c>
      <c r="H23" s="77">
        <f t="shared" si="27"/>
        <v>0</v>
      </c>
      <c r="I23" s="77"/>
      <c r="J23" s="103"/>
      <c r="K23" s="85"/>
      <c r="L23" s="85">
        <f aca="true" t="shared" si="28" ref="L23:AC23">L24+L25+L26+L27+L28+L29+L30+L31+L32</f>
        <v>9.4</v>
      </c>
      <c r="M23" s="85">
        <f t="shared" si="28"/>
        <v>92</v>
      </c>
      <c r="N23" s="85">
        <f t="shared" si="28"/>
        <v>0</v>
      </c>
      <c r="O23" s="85">
        <f t="shared" si="28"/>
        <v>0.05</v>
      </c>
      <c r="P23" s="85">
        <f t="shared" si="28"/>
        <v>0</v>
      </c>
      <c r="Q23" s="85">
        <f t="shared" si="28"/>
        <v>0</v>
      </c>
      <c r="R23" s="85">
        <f t="shared" si="28"/>
        <v>0</v>
      </c>
      <c r="S23" s="85">
        <f t="shared" si="28"/>
        <v>32</v>
      </c>
      <c r="T23" s="85">
        <f t="shared" si="28"/>
        <v>0</v>
      </c>
      <c r="U23" s="85">
        <f t="shared" si="28"/>
        <v>0</v>
      </c>
      <c r="V23" s="85">
        <f t="shared" si="28"/>
        <v>0</v>
      </c>
      <c r="W23" s="85">
        <f t="shared" si="28"/>
        <v>0</v>
      </c>
      <c r="X23" s="85">
        <f t="shared" si="28"/>
        <v>0</v>
      </c>
      <c r="Y23" s="85">
        <f t="shared" si="28"/>
        <v>0</v>
      </c>
      <c r="Z23" s="85">
        <f t="shared" si="28"/>
        <v>0</v>
      </c>
      <c r="AA23" s="85">
        <f t="shared" si="28"/>
        <v>0</v>
      </c>
      <c r="AB23" s="85">
        <f t="shared" si="28"/>
        <v>0</v>
      </c>
      <c r="AC23" s="85">
        <f t="shared" si="28"/>
        <v>0</v>
      </c>
      <c r="AD23" s="74">
        <f t="shared" si="25"/>
        <v>9.450000000000001</v>
      </c>
      <c r="AE23" s="74">
        <f t="shared" si="25"/>
        <v>124</v>
      </c>
      <c r="AF23" s="74">
        <f t="shared" si="25"/>
        <v>0</v>
      </c>
      <c r="AG23" s="83">
        <f>AG24+AG25+AG26+AG27+AG28+AG29+AG30+AG31+AG32</f>
        <v>2209.6059999999998</v>
      </c>
      <c r="AH23" s="83">
        <f aca="true" t="shared" si="29" ref="AH23:AN23">AH24+AH25+AH26+AH27+AH28+AH29+AH30+AH31+AH32</f>
        <v>919.356</v>
      </c>
      <c r="AI23" s="83">
        <f t="shared" si="29"/>
        <v>0.25</v>
      </c>
      <c r="AJ23" s="83">
        <f t="shared" si="29"/>
        <v>1290</v>
      </c>
      <c r="AK23" s="83">
        <f t="shared" si="29"/>
        <v>0</v>
      </c>
      <c r="AL23" s="83">
        <f t="shared" si="29"/>
        <v>0</v>
      </c>
      <c r="AM23" s="83">
        <f t="shared" si="29"/>
        <v>0</v>
      </c>
      <c r="AN23" s="83">
        <f t="shared" si="29"/>
        <v>2209.6059999999998</v>
      </c>
      <c r="AO23" s="85"/>
      <c r="AP23" s="98"/>
      <c r="AQ23" s="52"/>
    </row>
    <row r="24" spans="1:43" s="18" customFormat="1" ht="177" customHeight="1">
      <c r="A24" s="110" t="s">
        <v>63</v>
      </c>
      <c r="B24" s="114" t="s">
        <v>114</v>
      </c>
      <c r="C24" s="33">
        <v>0.05</v>
      </c>
      <c r="D24" s="33">
        <v>0</v>
      </c>
      <c r="E24" s="33">
        <v>0</v>
      </c>
      <c r="F24" s="33">
        <v>0.05</v>
      </c>
      <c r="G24" s="77">
        <v>0</v>
      </c>
      <c r="H24" s="33">
        <v>0</v>
      </c>
      <c r="I24" s="33">
        <v>2018</v>
      </c>
      <c r="J24" s="94" t="s">
        <v>59</v>
      </c>
      <c r="K24" s="40" t="s">
        <v>50</v>
      </c>
      <c r="L24" s="85">
        <v>0</v>
      </c>
      <c r="M24" s="85">
        <v>0</v>
      </c>
      <c r="N24" s="85">
        <v>0</v>
      </c>
      <c r="O24" s="33">
        <v>0.05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2">
        <f>O24+R24+U24+X24+AA24+L24</f>
        <v>0.05</v>
      </c>
      <c r="AE24" s="76">
        <f>P24+S24+V24+Y24+AB24+M24</f>
        <v>0</v>
      </c>
      <c r="AF24" s="76">
        <f>Q24+T24+W24+Z24+AC24+N24</f>
        <v>0</v>
      </c>
      <c r="AG24" s="33">
        <f>AI24+AJ24+AK24+AL24+AM24</f>
        <v>0.25</v>
      </c>
      <c r="AH24" s="77">
        <v>0</v>
      </c>
      <c r="AI24" s="33">
        <v>0.25</v>
      </c>
      <c r="AJ24" s="33">
        <v>0</v>
      </c>
      <c r="AK24" s="33">
        <v>0</v>
      </c>
      <c r="AL24" s="33">
        <v>0</v>
      </c>
      <c r="AM24" s="33">
        <v>0</v>
      </c>
      <c r="AN24" s="76">
        <f aca="true" t="shared" si="30" ref="AN24:AN31">AH24+AI24+AJ24+AK24+AL24</f>
        <v>0.25</v>
      </c>
      <c r="AO24" s="85" t="s">
        <v>39</v>
      </c>
      <c r="AP24" s="98" t="s">
        <v>99</v>
      </c>
      <c r="AQ24" s="52"/>
    </row>
    <row r="25" spans="1:43" s="18" customFormat="1" ht="72" customHeight="1">
      <c r="A25" s="133" t="s">
        <v>64</v>
      </c>
      <c r="B25" s="138" t="s">
        <v>111</v>
      </c>
      <c r="C25" s="32">
        <v>2.6</v>
      </c>
      <c r="D25" s="32">
        <v>0</v>
      </c>
      <c r="E25" s="32">
        <v>0</v>
      </c>
      <c r="F25" s="32">
        <v>2.6</v>
      </c>
      <c r="G25" s="76">
        <v>0</v>
      </c>
      <c r="H25" s="32">
        <v>0</v>
      </c>
      <c r="I25" s="77">
        <v>2017</v>
      </c>
      <c r="J25" s="94" t="s">
        <v>59</v>
      </c>
      <c r="K25" s="39" t="s">
        <v>51</v>
      </c>
      <c r="L25" s="84">
        <v>2.6</v>
      </c>
      <c r="M25" s="84">
        <v>0</v>
      </c>
      <c r="N25" s="84">
        <v>0</v>
      </c>
      <c r="O25" s="76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6">
        <f>L25+N25+Q25+U25+X25+AA25</f>
        <v>2.6</v>
      </c>
      <c r="AE25" s="76">
        <f aca="true" t="shared" si="31" ref="AE25:AF31">M25+O25+R25+V25+Y25+AB25</f>
        <v>0</v>
      </c>
      <c r="AF25" s="76">
        <f t="shared" si="31"/>
        <v>0</v>
      </c>
      <c r="AG25" s="83">
        <v>30.584</v>
      </c>
      <c r="AH25" s="83">
        <v>30.584</v>
      </c>
      <c r="AI25" s="83">
        <v>0</v>
      </c>
      <c r="AJ25" s="33">
        <v>0</v>
      </c>
      <c r="AK25" s="33">
        <v>0</v>
      </c>
      <c r="AL25" s="33">
        <v>0</v>
      </c>
      <c r="AM25" s="33">
        <v>0</v>
      </c>
      <c r="AN25" s="76">
        <f t="shared" si="30"/>
        <v>30.584</v>
      </c>
      <c r="AO25" s="126" t="s">
        <v>54</v>
      </c>
      <c r="AP25" s="131" t="s">
        <v>101</v>
      </c>
      <c r="AQ25" s="128"/>
    </row>
    <row r="26" spans="1:43" s="18" customFormat="1" ht="56.25">
      <c r="A26" s="127"/>
      <c r="B26" s="139"/>
      <c r="C26" s="76">
        <v>4.3</v>
      </c>
      <c r="D26" s="76">
        <v>0</v>
      </c>
      <c r="E26" s="76">
        <v>0</v>
      </c>
      <c r="F26" s="76">
        <v>4.3</v>
      </c>
      <c r="G26" s="76">
        <v>0</v>
      </c>
      <c r="H26" s="76">
        <v>0</v>
      </c>
      <c r="I26" s="77">
        <v>2017</v>
      </c>
      <c r="J26" s="94" t="s">
        <v>59</v>
      </c>
      <c r="K26" s="84" t="s">
        <v>109</v>
      </c>
      <c r="L26" s="84">
        <v>4.3</v>
      </c>
      <c r="M26" s="84">
        <v>0</v>
      </c>
      <c r="N26" s="84">
        <v>0</v>
      </c>
      <c r="O26" s="76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6">
        <f aca="true" t="shared" si="32" ref="AD26:AD32">L26+N26+Q26+U26+X26+AA26</f>
        <v>4.3</v>
      </c>
      <c r="AE26" s="76">
        <f t="shared" si="31"/>
        <v>0</v>
      </c>
      <c r="AF26" s="76">
        <f t="shared" si="31"/>
        <v>0</v>
      </c>
      <c r="AG26" s="83">
        <v>50.582</v>
      </c>
      <c r="AH26" s="83">
        <v>50.582</v>
      </c>
      <c r="AI26" s="83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f t="shared" si="30"/>
        <v>50.582</v>
      </c>
      <c r="AO26" s="127"/>
      <c r="AP26" s="127"/>
      <c r="AQ26" s="129"/>
    </row>
    <row r="27" spans="1:43" s="18" customFormat="1" ht="84" customHeight="1">
      <c r="A27" s="133" t="s">
        <v>65</v>
      </c>
      <c r="B27" s="138" t="s">
        <v>112</v>
      </c>
      <c r="C27" s="76">
        <v>1.25</v>
      </c>
      <c r="D27" s="32">
        <v>0</v>
      </c>
      <c r="E27" s="32">
        <v>0</v>
      </c>
      <c r="F27" s="32">
        <v>1.25</v>
      </c>
      <c r="G27" s="76">
        <v>0</v>
      </c>
      <c r="H27" s="32">
        <v>0</v>
      </c>
      <c r="I27" s="77">
        <v>2017</v>
      </c>
      <c r="J27" s="94" t="s">
        <v>59</v>
      </c>
      <c r="K27" s="84" t="s">
        <v>46</v>
      </c>
      <c r="L27" s="76">
        <v>1.25</v>
      </c>
      <c r="M27" s="84">
        <v>0</v>
      </c>
      <c r="N27" s="84">
        <v>0</v>
      </c>
      <c r="O27" s="76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6">
        <f>L27+N27+Q27+U27+X27+AA27</f>
        <v>1.25</v>
      </c>
      <c r="AE27" s="76">
        <f t="shared" si="31"/>
        <v>0</v>
      </c>
      <c r="AF27" s="76">
        <f t="shared" si="31"/>
        <v>0</v>
      </c>
      <c r="AG27" s="77">
        <v>6.23</v>
      </c>
      <c r="AH27" s="77">
        <v>6.23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76">
        <f t="shared" si="30"/>
        <v>6.23</v>
      </c>
      <c r="AO27" s="126" t="s">
        <v>52</v>
      </c>
      <c r="AP27" s="131" t="s">
        <v>98</v>
      </c>
      <c r="AQ27" s="126"/>
    </row>
    <row r="28" spans="1:43" s="70" customFormat="1" ht="88.5" customHeight="1">
      <c r="A28" s="127"/>
      <c r="B28" s="139"/>
      <c r="C28" s="76">
        <v>1.25</v>
      </c>
      <c r="D28" s="76">
        <v>0</v>
      </c>
      <c r="E28" s="76">
        <v>0</v>
      </c>
      <c r="F28" s="76">
        <v>1.25</v>
      </c>
      <c r="G28" s="76">
        <v>0</v>
      </c>
      <c r="H28" s="76">
        <v>0</v>
      </c>
      <c r="I28" s="77">
        <v>2017</v>
      </c>
      <c r="J28" s="94" t="s">
        <v>59</v>
      </c>
      <c r="K28" s="84" t="s">
        <v>45</v>
      </c>
      <c r="L28" s="76">
        <v>1.25</v>
      </c>
      <c r="M28" s="84">
        <v>0</v>
      </c>
      <c r="N28" s="84">
        <v>0</v>
      </c>
      <c r="O28" s="76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6">
        <f t="shared" si="32"/>
        <v>1.25</v>
      </c>
      <c r="AE28" s="76">
        <f t="shared" si="31"/>
        <v>0</v>
      </c>
      <c r="AF28" s="76">
        <f t="shared" si="31"/>
        <v>0</v>
      </c>
      <c r="AG28" s="77">
        <v>6.23</v>
      </c>
      <c r="AH28" s="77">
        <v>6.23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6">
        <f t="shared" si="30"/>
        <v>6.23</v>
      </c>
      <c r="AO28" s="130"/>
      <c r="AP28" s="130"/>
      <c r="AQ28" s="130"/>
    </row>
    <row r="29" spans="1:43" s="58" customFormat="1" ht="93.75" customHeight="1">
      <c r="A29" s="59" t="s">
        <v>66</v>
      </c>
      <c r="B29" s="115" t="s">
        <v>47</v>
      </c>
      <c r="C29" s="59">
        <v>0</v>
      </c>
      <c r="D29" s="59">
        <v>32</v>
      </c>
      <c r="E29" s="59">
        <v>0</v>
      </c>
      <c r="F29" s="59">
        <v>0</v>
      </c>
      <c r="G29" s="77">
        <v>32</v>
      </c>
      <c r="H29" s="59">
        <v>0</v>
      </c>
      <c r="I29" s="77">
        <v>2017</v>
      </c>
      <c r="J29" s="94" t="s">
        <v>59</v>
      </c>
      <c r="K29" s="60" t="s">
        <v>74</v>
      </c>
      <c r="L29" s="77">
        <v>0</v>
      </c>
      <c r="M29" s="77">
        <v>32</v>
      </c>
      <c r="N29" s="85">
        <v>0</v>
      </c>
      <c r="O29" s="59">
        <v>0</v>
      </c>
      <c r="P29" s="77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76">
        <f>L29+N29+Q29+U29+X29+AA29</f>
        <v>0</v>
      </c>
      <c r="AE29" s="76">
        <f t="shared" si="31"/>
        <v>32</v>
      </c>
      <c r="AF29" s="76">
        <f t="shared" si="31"/>
        <v>0</v>
      </c>
      <c r="AG29" s="77">
        <v>287.87</v>
      </c>
      <c r="AH29" s="77">
        <v>287.87</v>
      </c>
      <c r="AI29" s="77">
        <v>0</v>
      </c>
      <c r="AJ29" s="59">
        <v>0</v>
      </c>
      <c r="AK29" s="59">
        <v>0</v>
      </c>
      <c r="AL29" s="59">
        <v>0</v>
      </c>
      <c r="AM29" s="59">
        <v>0</v>
      </c>
      <c r="AN29" s="76">
        <f t="shared" si="30"/>
        <v>287.87</v>
      </c>
      <c r="AO29" s="127"/>
      <c r="AP29" s="127"/>
      <c r="AQ29" s="127"/>
    </row>
    <row r="30" spans="1:43" s="58" customFormat="1" ht="99" customHeight="1">
      <c r="A30" s="61" t="s">
        <v>67</v>
      </c>
      <c r="B30" s="115" t="s">
        <v>38</v>
      </c>
      <c r="C30" s="61">
        <v>0</v>
      </c>
      <c r="D30" s="61">
        <v>10</v>
      </c>
      <c r="E30" s="61">
        <v>0</v>
      </c>
      <c r="F30" s="61">
        <v>0</v>
      </c>
      <c r="G30" s="77">
        <v>10</v>
      </c>
      <c r="H30" s="61">
        <v>0</v>
      </c>
      <c r="I30" s="77">
        <v>2017</v>
      </c>
      <c r="J30" s="94" t="s">
        <v>59</v>
      </c>
      <c r="K30" s="85" t="s">
        <v>75</v>
      </c>
      <c r="L30" s="77">
        <v>0</v>
      </c>
      <c r="M30" s="77">
        <v>10</v>
      </c>
      <c r="N30" s="85">
        <v>0</v>
      </c>
      <c r="O30" s="61">
        <v>0</v>
      </c>
      <c r="P30" s="77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76">
        <f t="shared" si="32"/>
        <v>0</v>
      </c>
      <c r="AE30" s="76">
        <f t="shared" si="31"/>
        <v>10</v>
      </c>
      <c r="AF30" s="76">
        <f t="shared" si="31"/>
        <v>0</v>
      </c>
      <c r="AG30" s="94">
        <v>181.81</v>
      </c>
      <c r="AH30" s="94">
        <v>181.81</v>
      </c>
      <c r="AI30" s="94">
        <v>0</v>
      </c>
      <c r="AJ30" s="77">
        <v>0</v>
      </c>
      <c r="AK30" s="61">
        <v>0</v>
      </c>
      <c r="AL30" s="61">
        <v>0</v>
      </c>
      <c r="AM30" s="61">
        <v>0</v>
      </c>
      <c r="AN30" s="76">
        <f t="shared" si="30"/>
        <v>181.81</v>
      </c>
      <c r="AO30" s="85" t="s">
        <v>39</v>
      </c>
      <c r="AP30" s="98" t="s">
        <v>99</v>
      </c>
      <c r="AQ30" s="52"/>
    </row>
    <row r="31" spans="1:43" s="70" customFormat="1" ht="99" customHeight="1">
      <c r="A31" s="77" t="s">
        <v>68</v>
      </c>
      <c r="B31" s="115" t="s">
        <v>100</v>
      </c>
      <c r="C31" s="77">
        <v>0</v>
      </c>
      <c r="D31" s="77">
        <v>50</v>
      </c>
      <c r="E31" s="77">
        <v>0</v>
      </c>
      <c r="F31" s="77">
        <v>0</v>
      </c>
      <c r="G31" s="77">
        <v>50</v>
      </c>
      <c r="H31" s="77">
        <v>0</v>
      </c>
      <c r="I31" s="77">
        <v>2017</v>
      </c>
      <c r="J31" s="94" t="s">
        <v>59</v>
      </c>
      <c r="K31" s="85" t="s">
        <v>76</v>
      </c>
      <c r="L31" s="77">
        <v>0</v>
      </c>
      <c r="M31" s="77">
        <v>50</v>
      </c>
      <c r="N31" s="85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6">
        <f t="shared" si="32"/>
        <v>0</v>
      </c>
      <c r="AE31" s="76">
        <f t="shared" si="31"/>
        <v>50</v>
      </c>
      <c r="AF31" s="76">
        <f t="shared" si="31"/>
        <v>0</v>
      </c>
      <c r="AG31" s="77">
        <v>356.05</v>
      </c>
      <c r="AH31" s="77">
        <v>356.05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6">
        <f t="shared" si="30"/>
        <v>356.05</v>
      </c>
      <c r="AO31" s="85" t="s">
        <v>54</v>
      </c>
      <c r="AP31" s="98" t="s">
        <v>101</v>
      </c>
      <c r="AQ31" s="52"/>
    </row>
    <row r="32" spans="1:43" s="18" customFormat="1" ht="120.75" customHeight="1">
      <c r="A32" s="77" t="s">
        <v>73</v>
      </c>
      <c r="B32" s="116" t="s">
        <v>48</v>
      </c>
      <c r="C32" s="76">
        <v>0</v>
      </c>
      <c r="D32" s="76">
        <v>32</v>
      </c>
      <c r="E32" s="76">
        <v>0</v>
      </c>
      <c r="F32" s="76">
        <v>0</v>
      </c>
      <c r="G32" s="76">
        <v>32</v>
      </c>
      <c r="H32" s="76">
        <v>0</v>
      </c>
      <c r="I32" s="77">
        <v>2019</v>
      </c>
      <c r="J32" s="94" t="s">
        <v>59</v>
      </c>
      <c r="K32" s="84" t="s">
        <v>77</v>
      </c>
      <c r="L32" s="84">
        <v>0</v>
      </c>
      <c r="M32" s="84">
        <v>0</v>
      </c>
      <c r="N32" s="84">
        <v>0</v>
      </c>
      <c r="O32" s="76">
        <v>0</v>
      </c>
      <c r="P32" s="76">
        <v>0</v>
      </c>
      <c r="Q32" s="76">
        <v>0</v>
      </c>
      <c r="R32" s="76">
        <v>0</v>
      </c>
      <c r="S32" s="76">
        <v>32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f t="shared" si="32"/>
        <v>0</v>
      </c>
      <c r="AE32" s="76">
        <f>P32+S32+V32+Y32+AB32</f>
        <v>32</v>
      </c>
      <c r="AF32" s="76">
        <f>Q32+T32+W32+Z32+AC32</f>
        <v>0</v>
      </c>
      <c r="AG32" s="76">
        <v>1290</v>
      </c>
      <c r="AH32" s="76">
        <v>0</v>
      </c>
      <c r="AI32" s="76">
        <v>0</v>
      </c>
      <c r="AJ32" s="76">
        <v>1290</v>
      </c>
      <c r="AK32" s="76">
        <v>0</v>
      </c>
      <c r="AL32" s="76">
        <v>0</v>
      </c>
      <c r="AM32" s="76">
        <v>0</v>
      </c>
      <c r="AN32" s="76">
        <f>AH32+AI32+AJ32+AK32+AL32</f>
        <v>1290</v>
      </c>
      <c r="AO32" s="84" t="s">
        <v>53</v>
      </c>
      <c r="AP32" s="98" t="s">
        <v>101</v>
      </c>
      <c r="AQ32" s="56"/>
    </row>
    <row r="33" spans="1:43" s="18" customFormat="1" ht="54.75" customHeight="1">
      <c r="A33" s="25">
        <v>2</v>
      </c>
      <c r="B33" s="122" t="s">
        <v>113</v>
      </c>
      <c r="C33" s="34">
        <f aca="true" t="shared" si="33" ref="C33:H33">C34+C37</f>
        <v>0</v>
      </c>
      <c r="D33" s="78">
        <f t="shared" si="33"/>
        <v>471.1</v>
      </c>
      <c r="E33" s="78">
        <f t="shared" si="33"/>
        <v>0</v>
      </c>
      <c r="F33" s="78">
        <f t="shared" si="33"/>
        <v>0</v>
      </c>
      <c r="G33" s="78">
        <f t="shared" si="33"/>
        <v>172.5</v>
      </c>
      <c r="H33" s="78">
        <f t="shared" si="33"/>
        <v>0</v>
      </c>
      <c r="I33" s="34"/>
      <c r="J33" s="78"/>
      <c r="K33" s="43"/>
      <c r="L33" s="87">
        <f>L34+L37</f>
        <v>0</v>
      </c>
      <c r="M33" s="87">
        <f>M34+M37</f>
        <v>0</v>
      </c>
      <c r="N33" s="87">
        <f>N34+N37</f>
        <v>0</v>
      </c>
      <c r="O33" s="34">
        <f>O34+O37</f>
        <v>0</v>
      </c>
      <c r="P33" s="78">
        <f aca="true" t="shared" si="34" ref="P33:AN33">P34+P37</f>
        <v>18.5</v>
      </c>
      <c r="Q33" s="78">
        <f t="shared" si="34"/>
        <v>0</v>
      </c>
      <c r="R33" s="78">
        <f t="shared" si="34"/>
        <v>0</v>
      </c>
      <c r="S33" s="78">
        <f t="shared" si="34"/>
        <v>35</v>
      </c>
      <c r="T33" s="78">
        <f t="shared" si="34"/>
        <v>0</v>
      </c>
      <c r="U33" s="78">
        <f t="shared" si="34"/>
        <v>0</v>
      </c>
      <c r="V33" s="78">
        <f t="shared" si="34"/>
        <v>400</v>
      </c>
      <c r="W33" s="78">
        <f t="shared" si="34"/>
        <v>0</v>
      </c>
      <c r="X33" s="78">
        <f t="shared" si="34"/>
        <v>0</v>
      </c>
      <c r="Y33" s="78">
        <f t="shared" si="34"/>
        <v>0</v>
      </c>
      <c r="Z33" s="78">
        <f t="shared" si="34"/>
        <v>0</v>
      </c>
      <c r="AA33" s="78">
        <f t="shared" si="34"/>
        <v>0</v>
      </c>
      <c r="AB33" s="78">
        <f t="shared" si="34"/>
        <v>17.6</v>
      </c>
      <c r="AC33" s="78">
        <f t="shared" si="34"/>
        <v>0</v>
      </c>
      <c r="AD33" s="78">
        <f t="shared" si="34"/>
        <v>0</v>
      </c>
      <c r="AE33" s="78">
        <f t="shared" si="34"/>
        <v>471.1</v>
      </c>
      <c r="AF33" s="78">
        <f t="shared" si="34"/>
        <v>0</v>
      </c>
      <c r="AG33" s="113">
        <f t="shared" si="34"/>
        <v>789.432701586747</v>
      </c>
      <c r="AH33" s="113">
        <v>0</v>
      </c>
      <c r="AI33" s="113">
        <f t="shared" si="34"/>
        <v>172.29999999999998</v>
      </c>
      <c r="AJ33" s="113">
        <f t="shared" si="34"/>
        <v>23.6</v>
      </c>
      <c r="AK33" s="113">
        <f t="shared" si="34"/>
        <v>302.533</v>
      </c>
      <c r="AL33" s="113">
        <f t="shared" si="34"/>
        <v>117.513</v>
      </c>
      <c r="AM33" s="113">
        <f t="shared" si="34"/>
        <v>173.487</v>
      </c>
      <c r="AN33" s="113">
        <f t="shared" si="34"/>
        <v>789.432701586747</v>
      </c>
      <c r="AO33" s="87"/>
      <c r="AP33" s="87"/>
      <c r="AQ33" s="87"/>
    </row>
    <row r="34" spans="1:43" s="12" customFormat="1" ht="54.75" customHeight="1">
      <c r="A34" s="30" t="s">
        <v>10</v>
      </c>
      <c r="B34" s="117" t="str">
        <f>B12</f>
        <v>ПАО "ФСК ЕЭС" (филиал ПАО "ФСК ЕЭС" - МЭС Юга)</v>
      </c>
      <c r="C34" s="35">
        <f aca="true" t="shared" si="35" ref="C34:H35">C35</f>
        <v>0</v>
      </c>
      <c r="D34" s="79">
        <f t="shared" si="35"/>
        <v>400</v>
      </c>
      <c r="E34" s="79">
        <f t="shared" si="35"/>
        <v>0</v>
      </c>
      <c r="F34" s="79">
        <f t="shared" si="35"/>
        <v>0</v>
      </c>
      <c r="G34" s="79">
        <f t="shared" si="35"/>
        <v>150</v>
      </c>
      <c r="H34" s="79">
        <f t="shared" si="35"/>
        <v>0</v>
      </c>
      <c r="I34" s="35"/>
      <c r="J34" s="79"/>
      <c r="K34" s="44"/>
      <c r="L34" s="88">
        <f aca="true" t="shared" si="36" ref="L34:O35">L35</f>
        <v>0</v>
      </c>
      <c r="M34" s="88">
        <f t="shared" si="36"/>
        <v>0</v>
      </c>
      <c r="N34" s="88">
        <f t="shared" si="36"/>
        <v>0</v>
      </c>
      <c r="O34" s="35">
        <f t="shared" si="36"/>
        <v>0</v>
      </c>
      <c r="P34" s="79">
        <f aca="true" t="shared" si="37" ref="P34:AN34">P35</f>
        <v>0</v>
      </c>
      <c r="Q34" s="79">
        <f t="shared" si="37"/>
        <v>0</v>
      </c>
      <c r="R34" s="79">
        <f t="shared" si="37"/>
        <v>0</v>
      </c>
      <c r="S34" s="79">
        <f t="shared" si="37"/>
        <v>0</v>
      </c>
      <c r="T34" s="79">
        <f t="shared" si="37"/>
        <v>0</v>
      </c>
      <c r="U34" s="79">
        <f t="shared" si="37"/>
        <v>0</v>
      </c>
      <c r="V34" s="79">
        <f t="shared" si="37"/>
        <v>400</v>
      </c>
      <c r="W34" s="79">
        <f t="shared" si="37"/>
        <v>0</v>
      </c>
      <c r="X34" s="79">
        <f t="shared" si="37"/>
        <v>0</v>
      </c>
      <c r="Y34" s="79">
        <f t="shared" si="37"/>
        <v>0</v>
      </c>
      <c r="Z34" s="79">
        <f t="shared" si="37"/>
        <v>0</v>
      </c>
      <c r="AA34" s="79">
        <f t="shared" si="37"/>
        <v>0</v>
      </c>
      <c r="AB34" s="79">
        <f t="shared" si="37"/>
        <v>0</v>
      </c>
      <c r="AC34" s="79">
        <f t="shared" si="37"/>
        <v>0</v>
      </c>
      <c r="AD34" s="79">
        <f t="shared" si="37"/>
        <v>0</v>
      </c>
      <c r="AE34" s="79">
        <f t="shared" si="37"/>
        <v>400</v>
      </c>
      <c r="AF34" s="79">
        <f t="shared" si="37"/>
        <v>0</v>
      </c>
      <c r="AG34" s="79">
        <f t="shared" si="37"/>
        <v>276.3</v>
      </c>
      <c r="AH34" s="79">
        <v>0</v>
      </c>
      <c r="AI34" s="79">
        <f t="shared" si="37"/>
        <v>0</v>
      </c>
      <c r="AJ34" s="79">
        <f t="shared" si="37"/>
        <v>0</v>
      </c>
      <c r="AK34" s="79">
        <f t="shared" si="37"/>
        <v>276.3</v>
      </c>
      <c r="AL34" s="79">
        <f t="shared" si="37"/>
        <v>0</v>
      </c>
      <c r="AM34" s="79">
        <f t="shared" si="37"/>
        <v>0</v>
      </c>
      <c r="AN34" s="79">
        <f t="shared" si="37"/>
        <v>276.3</v>
      </c>
      <c r="AO34" s="88"/>
      <c r="AP34" s="88"/>
      <c r="AQ34" s="88"/>
    </row>
    <row r="35" spans="1:43" s="12" customFormat="1" ht="22.5" customHeight="1">
      <c r="A35" s="32"/>
      <c r="B35" s="120" t="s">
        <v>16</v>
      </c>
      <c r="C35" s="32">
        <f t="shared" si="35"/>
        <v>0</v>
      </c>
      <c r="D35" s="76">
        <f t="shared" si="35"/>
        <v>400</v>
      </c>
      <c r="E35" s="76">
        <f t="shared" si="35"/>
        <v>0</v>
      </c>
      <c r="F35" s="76">
        <f t="shared" si="35"/>
        <v>0</v>
      </c>
      <c r="G35" s="76">
        <f t="shared" si="35"/>
        <v>150</v>
      </c>
      <c r="H35" s="76">
        <f t="shared" si="35"/>
        <v>0</v>
      </c>
      <c r="I35" s="32"/>
      <c r="J35" s="103"/>
      <c r="K35" s="39"/>
      <c r="L35" s="84">
        <f t="shared" si="36"/>
        <v>0</v>
      </c>
      <c r="M35" s="84">
        <f t="shared" si="36"/>
        <v>0</v>
      </c>
      <c r="N35" s="84">
        <f t="shared" si="36"/>
        <v>0</v>
      </c>
      <c r="O35" s="32">
        <f t="shared" si="36"/>
        <v>0</v>
      </c>
      <c r="P35" s="76">
        <f aca="true" t="shared" si="38" ref="P35:AN35">P36</f>
        <v>0</v>
      </c>
      <c r="Q35" s="76">
        <f t="shared" si="38"/>
        <v>0</v>
      </c>
      <c r="R35" s="76">
        <f t="shared" si="38"/>
        <v>0</v>
      </c>
      <c r="S35" s="76">
        <f t="shared" si="38"/>
        <v>0</v>
      </c>
      <c r="T35" s="76">
        <f t="shared" si="38"/>
        <v>0</v>
      </c>
      <c r="U35" s="76">
        <f t="shared" si="38"/>
        <v>0</v>
      </c>
      <c r="V35" s="76">
        <f t="shared" si="38"/>
        <v>400</v>
      </c>
      <c r="W35" s="76">
        <f t="shared" si="38"/>
        <v>0</v>
      </c>
      <c r="X35" s="76">
        <f t="shared" si="38"/>
        <v>0</v>
      </c>
      <c r="Y35" s="76">
        <f t="shared" si="38"/>
        <v>0</v>
      </c>
      <c r="Z35" s="76">
        <f t="shared" si="38"/>
        <v>0</v>
      </c>
      <c r="AA35" s="76">
        <f t="shared" si="38"/>
        <v>0</v>
      </c>
      <c r="AB35" s="76">
        <f t="shared" si="38"/>
        <v>0</v>
      </c>
      <c r="AC35" s="76">
        <f t="shared" si="38"/>
        <v>0</v>
      </c>
      <c r="AD35" s="76">
        <f t="shared" si="38"/>
        <v>0</v>
      </c>
      <c r="AE35" s="76">
        <f t="shared" si="38"/>
        <v>400</v>
      </c>
      <c r="AF35" s="76">
        <f t="shared" si="38"/>
        <v>0</v>
      </c>
      <c r="AG35" s="76">
        <f t="shared" si="38"/>
        <v>276.3</v>
      </c>
      <c r="AH35" s="76">
        <v>0</v>
      </c>
      <c r="AI35" s="76">
        <f t="shared" si="38"/>
        <v>0</v>
      </c>
      <c r="AJ35" s="76">
        <f t="shared" si="38"/>
        <v>0</v>
      </c>
      <c r="AK35" s="76">
        <f t="shared" si="38"/>
        <v>276.3</v>
      </c>
      <c r="AL35" s="76">
        <f t="shared" si="38"/>
        <v>0</v>
      </c>
      <c r="AM35" s="76">
        <f t="shared" si="38"/>
        <v>0</v>
      </c>
      <c r="AN35" s="76">
        <f t="shared" si="38"/>
        <v>276.3</v>
      </c>
      <c r="AO35" s="85"/>
      <c r="AP35" s="98"/>
      <c r="AQ35" s="52"/>
    </row>
    <row r="36" spans="1:43" s="12" customFormat="1" ht="146.25" customHeight="1">
      <c r="A36" s="32">
        <v>1</v>
      </c>
      <c r="B36" s="115" t="s">
        <v>49</v>
      </c>
      <c r="C36" s="37">
        <v>0</v>
      </c>
      <c r="D36" s="81">
        <v>400</v>
      </c>
      <c r="E36" s="81">
        <v>0</v>
      </c>
      <c r="F36" s="81">
        <v>0</v>
      </c>
      <c r="G36" s="81">
        <v>150</v>
      </c>
      <c r="H36" s="81">
        <v>0</v>
      </c>
      <c r="I36" s="32">
        <v>2020</v>
      </c>
      <c r="J36" s="94" t="s">
        <v>59</v>
      </c>
      <c r="K36" s="39" t="s">
        <v>34</v>
      </c>
      <c r="L36" s="84">
        <v>0</v>
      </c>
      <c r="M36" s="84">
        <v>0</v>
      </c>
      <c r="N36" s="84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400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f aca="true" t="shared" si="39" ref="AE36:AE42">P36+S36+V36+Y36+AB36</f>
        <v>400</v>
      </c>
      <c r="AF36" s="32">
        <v>0</v>
      </c>
      <c r="AG36" s="33">
        <f>AI36+AJ36+AK36+AL36+AM36</f>
        <v>276.3</v>
      </c>
      <c r="AH36" s="77">
        <v>0</v>
      </c>
      <c r="AI36" s="32">
        <v>0</v>
      </c>
      <c r="AJ36" s="32">
        <v>0</v>
      </c>
      <c r="AK36" s="32">
        <v>276.3</v>
      </c>
      <c r="AL36" s="32">
        <v>0</v>
      </c>
      <c r="AM36" s="32">
        <v>0</v>
      </c>
      <c r="AN36" s="76">
        <v>276.3</v>
      </c>
      <c r="AO36" s="85" t="s">
        <v>35</v>
      </c>
      <c r="AP36" s="98" t="s">
        <v>102</v>
      </c>
      <c r="AQ36" s="52"/>
    </row>
    <row r="37" spans="1:43" s="12" customFormat="1" ht="57.75" customHeight="1">
      <c r="A37" s="29" t="s">
        <v>11</v>
      </c>
      <c r="B37" s="118" t="str">
        <f>B13</f>
        <v>ПАО "МРСК" (филиал ПАО "МРСК Северного Кавказа" - "Каббалкэнерго")</v>
      </c>
      <c r="C37" s="36">
        <f aca="true" t="shared" si="40" ref="C37:H37">C38+C43</f>
        <v>0</v>
      </c>
      <c r="D37" s="80">
        <f t="shared" si="40"/>
        <v>71.1</v>
      </c>
      <c r="E37" s="80">
        <f t="shared" si="40"/>
        <v>0</v>
      </c>
      <c r="F37" s="80">
        <f t="shared" si="40"/>
        <v>0</v>
      </c>
      <c r="G37" s="80">
        <f t="shared" si="40"/>
        <v>22.5</v>
      </c>
      <c r="H37" s="80">
        <f t="shared" si="40"/>
        <v>0</v>
      </c>
      <c r="I37" s="36"/>
      <c r="J37" s="80"/>
      <c r="K37" s="42"/>
      <c r="L37" s="86">
        <f>L38+L43</f>
        <v>0</v>
      </c>
      <c r="M37" s="86">
        <f>M38+M43</f>
        <v>0</v>
      </c>
      <c r="N37" s="86">
        <f>N38+N43</f>
        <v>0</v>
      </c>
      <c r="O37" s="36">
        <f>O38+O43</f>
        <v>0</v>
      </c>
      <c r="P37" s="80">
        <f aca="true" t="shared" si="41" ref="P37:AC37">P38+P43</f>
        <v>18.5</v>
      </c>
      <c r="Q37" s="80">
        <f t="shared" si="41"/>
        <v>0</v>
      </c>
      <c r="R37" s="80">
        <f t="shared" si="41"/>
        <v>0</v>
      </c>
      <c r="S37" s="80">
        <f t="shared" si="41"/>
        <v>35</v>
      </c>
      <c r="T37" s="80">
        <f t="shared" si="41"/>
        <v>0</v>
      </c>
      <c r="U37" s="80">
        <f t="shared" si="41"/>
        <v>0</v>
      </c>
      <c r="V37" s="80">
        <f t="shared" si="41"/>
        <v>0</v>
      </c>
      <c r="W37" s="80">
        <f t="shared" si="41"/>
        <v>0</v>
      </c>
      <c r="X37" s="80">
        <f t="shared" si="41"/>
        <v>0</v>
      </c>
      <c r="Y37" s="80">
        <f t="shared" si="41"/>
        <v>0</v>
      </c>
      <c r="Z37" s="80">
        <f t="shared" si="41"/>
        <v>0</v>
      </c>
      <c r="AA37" s="80">
        <f t="shared" si="41"/>
        <v>0</v>
      </c>
      <c r="AB37" s="80">
        <f t="shared" si="41"/>
        <v>17.6</v>
      </c>
      <c r="AC37" s="80">
        <f t="shared" si="41"/>
        <v>0</v>
      </c>
      <c r="AD37" s="36">
        <f aca="true" t="shared" si="42" ref="AD37:AD45">O37+R37+U37+X37+AA37</f>
        <v>0</v>
      </c>
      <c r="AE37" s="80">
        <f t="shared" si="39"/>
        <v>71.1</v>
      </c>
      <c r="AF37" s="80">
        <f aca="true" t="shared" si="43" ref="AF37:AF42">Q37+T37+W37+Z37+AC37</f>
        <v>0</v>
      </c>
      <c r="AG37" s="111">
        <f>AG38+AG43</f>
        <v>513.132701586747</v>
      </c>
      <c r="AH37" s="111">
        <v>0</v>
      </c>
      <c r="AI37" s="111">
        <f aca="true" t="shared" si="44" ref="AI37:AN37">AI38+AI43</f>
        <v>172.29999999999998</v>
      </c>
      <c r="AJ37" s="111">
        <f t="shared" si="44"/>
        <v>23.6</v>
      </c>
      <c r="AK37" s="111">
        <f t="shared" si="44"/>
        <v>26.233</v>
      </c>
      <c r="AL37" s="111">
        <f t="shared" si="44"/>
        <v>117.513</v>
      </c>
      <c r="AM37" s="111">
        <f t="shared" si="44"/>
        <v>173.487</v>
      </c>
      <c r="AN37" s="111">
        <f t="shared" si="44"/>
        <v>513.132701586747</v>
      </c>
      <c r="AO37" s="86"/>
      <c r="AP37" s="86"/>
      <c r="AQ37" s="86"/>
    </row>
    <row r="38" spans="1:43" s="18" customFormat="1" ht="20.25">
      <c r="A38" s="33"/>
      <c r="B38" s="121" t="s">
        <v>14</v>
      </c>
      <c r="C38" s="33">
        <f aca="true" t="shared" si="45" ref="C38:H38">C39+C40+C41+C42</f>
        <v>0</v>
      </c>
      <c r="D38" s="77">
        <f t="shared" si="45"/>
        <v>63.6</v>
      </c>
      <c r="E38" s="77">
        <f t="shared" si="45"/>
        <v>0</v>
      </c>
      <c r="F38" s="77">
        <f t="shared" si="45"/>
        <v>0</v>
      </c>
      <c r="G38" s="77">
        <f t="shared" si="45"/>
        <v>20.7</v>
      </c>
      <c r="H38" s="77">
        <f t="shared" si="45"/>
        <v>0</v>
      </c>
      <c r="I38" s="33"/>
      <c r="J38" s="103"/>
      <c r="K38" s="40"/>
      <c r="L38" s="85">
        <f>L39+L40+L41+L42</f>
        <v>0</v>
      </c>
      <c r="M38" s="85">
        <f>M39+M40+M41+M42</f>
        <v>0</v>
      </c>
      <c r="N38" s="85">
        <f>N39+N40+N41+N42</f>
        <v>0</v>
      </c>
      <c r="O38" s="74">
        <f>O39+O40+O41+O42</f>
        <v>0</v>
      </c>
      <c r="P38" s="74">
        <f aca="true" t="shared" si="46" ref="P38:AC38">P39+P40+P41+P42</f>
        <v>16</v>
      </c>
      <c r="Q38" s="74">
        <f t="shared" si="46"/>
        <v>0</v>
      </c>
      <c r="R38" s="74">
        <f t="shared" si="46"/>
        <v>0</v>
      </c>
      <c r="S38" s="74">
        <f t="shared" si="46"/>
        <v>35</v>
      </c>
      <c r="T38" s="74">
        <f t="shared" si="46"/>
        <v>0</v>
      </c>
      <c r="U38" s="74">
        <f t="shared" si="46"/>
        <v>0</v>
      </c>
      <c r="V38" s="74">
        <f t="shared" si="46"/>
        <v>0</v>
      </c>
      <c r="W38" s="74">
        <f t="shared" si="46"/>
        <v>0</v>
      </c>
      <c r="X38" s="74">
        <f t="shared" si="46"/>
        <v>0</v>
      </c>
      <c r="Y38" s="74">
        <f t="shared" si="46"/>
        <v>0</v>
      </c>
      <c r="Z38" s="74">
        <f t="shared" si="46"/>
        <v>0</v>
      </c>
      <c r="AA38" s="74">
        <f t="shared" si="46"/>
        <v>0</v>
      </c>
      <c r="AB38" s="74">
        <f t="shared" si="46"/>
        <v>12.6</v>
      </c>
      <c r="AC38" s="74">
        <f t="shared" si="46"/>
        <v>0</v>
      </c>
      <c r="AD38" s="74">
        <f t="shared" si="42"/>
        <v>0</v>
      </c>
      <c r="AE38" s="74">
        <f t="shared" si="39"/>
        <v>63.6</v>
      </c>
      <c r="AF38" s="74">
        <f t="shared" si="43"/>
        <v>0</v>
      </c>
      <c r="AG38" s="96">
        <f>AG39+AG40+AG42+AG41</f>
        <v>432.212701586747</v>
      </c>
      <c r="AH38" s="96">
        <v>0</v>
      </c>
      <c r="AI38" s="33">
        <f aca="true" t="shared" si="47" ref="AI38:AN38">AI39+AI40+AI41+AI42</f>
        <v>129.42</v>
      </c>
      <c r="AJ38" s="77">
        <f t="shared" si="47"/>
        <v>23.6</v>
      </c>
      <c r="AK38" s="77">
        <f t="shared" si="47"/>
        <v>26.233</v>
      </c>
      <c r="AL38" s="77">
        <f t="shared" si="47"/>
        <v>117.513</v>
      </c>
      <c r="AM38" s="77">
        <f t="shared" si="47"/>
        <v>135.447</v>
      </c>
      <c r="AN38" s="96">
        <f t="shared" si="47"/>
        <v>432.212701586747</v>
      </c>
      <c r="AO38" s="85"/>
      <c r="AP38" s="98"/>
      <c r="AQ38" s="52"/>
    </row>
    <row r="39" spans="1:43" s="70" customFormat="1" ht="93.75">
      <c r="A39" s="77" t="s">
        <v>83</v>
      </c>
      <c r="B39" s="125" t="s">
        <v>78</v>
      </c>
      <c r="C39" s="82">
        <v>0</v>
      </c>
      <c r="D39" s="82">
        <v>25</v>
      </c>
      <c r="E39" s="77">
        <v>0</v>
      </c>
      <c r="F39" s="77">
        <v>0</v>
      </c>
      <c r="G39" s="77">
        <v>10</v>
      </c>
      <c r="H39" s="77">
        <v>0</v>
      </c>
      <c r="I39" s="77">
        <v>2019</v>
      </c>
      <c r="J39" s="104" t="s">
        <v>55</v>
      </c>
      <c r="K39" s="85" t="s">
        <v>87</v>
      </c>
      <c r="L39" s="85">
        <v>0</v>
      </c>
      <c r="M39" s="85">
        <v>0</v>
      </c>
      <c r="N39" s="85">
        <v>0</v>
      </c>
      <c r="O39" s="77">
        <v>0</v>
      </c>
      <c r="P39" s="77">
        <v>0</v>
      </c>
      <c r="Q39" s="77">
        <v>0</v>
      </c>
      <c r="R39" s="77">
        <v>0</v>
      </c>
      <c r="S39" s="77">
        <v>25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f t="shared" si="42"/>
        <v>0</v>
      </c>
      <c r="AE39" s="77">
        <f t="shared" si="39"/>
        <v>25</v>
      </c>
      <c r="AF39" s="77">
        <f t="shared" si="43"/>
        <v>0</v>
      </c>
      <c r="AG39" s="77">
        <v>47.4</v>
      </c>
      <c r="AH39" s="77">
        <v>0</v>
      </c>
      <c r="AI39" s="77">
        <v>47.4</v>
      </c>
      <c r="AJ39" s="77">
        <v>0</v>
      </c>
      <c r="AK39" s="77">
        <v>0</v>
      </c>
      <c r="AL39" s="77">
        <v>0</v>
      </c>
      <c r="AM39" s="77">
        <v>0</v>
      </c>
      <c r="AN39" s="77">
        <f>AI39+AJ39+AK39+AL39+AM39</f>
        <v>47.4</v>
      </c>
      <c r="AO39" s="85" t="s">
        <v>57</v>
      </c>
      <c r="AP39" s="98" t="s">
        <v>103</v>
      </c>
      <c r="AQ39" s="85"/>
    </row>
    <row r="40" spans="1:43" s="70" customFormat="1" ht="93.75">
      <c r="A40" s="77" t="s">
        <v>84</v>
      </c>
      <c r="B40" s="125" t="s">
        <v>80</v>
      </c>
      <c r="C40" s="82">
        <v>0</v>
      </c>
      <c r="D40" s="82">
        <v>10</v>
      </c>
      <c r="E40" s="77">
        <v>0</v>
      </c>
      <c r="F40" s="77">
        <v>0</v>
      </c>
      <c r="G40" s="77">
        <v>4.7</v>
      </c>
      <c r="H40" s="77">
        <v>0</v>
      </c>
      <c r="I40" s="77">
        <v>2019</v>
      </c>
      <c r="J40" s="104" t="s">
        <v>55</v>
      </c>
      <c r="K40" s="85" t="s">
        <v>81</v>
      </c>
      <c r="L40" s="85">
        <v>0</v>
      </c>
      <c r="M40" s="85">
        <v>0</v>
      </c>
      <c r="N40" s="85">
        <v>0</v>
      </c>
      <c r="O40" s="77">
        <v>0</v>
      </c>
      <c r="P40" s="77">
        <v>0</v>
      </c>
      <c r="Q40" s="77">
        <v>0</v>
      </c>
      <c r="R40" s="77">
        <v>0</v>
      </c>
      <c r="S40" s="77">
        <v>10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f t="shared" si="42"/>
        <v>0</v>
      </c>
      <c r="AE40" s="77">
        <f t="shared" si="39"/>
        <v>10</v>
      </c>
      <c r="AF40" s="77">
        <f t="shared" si="43"/>
        <v>0</v>
      </c>
      <c r="AG40" s="77">
        <v>33.55</v>
      </c>
      <c r="AH40" s="77">
        <v>0</v>
      </c>
      <c r="AI40" s="77">
        <v>33.55</v>
      </c>
      <c r="AJ40" s="77">
        <v>0</v>
      </c>
      <c r="AK40" s="77">
        <v>0</v>
      </c>
      <c r="AL40" s="77">
        <v>0</v>
      </c>
      <c r="AM40" s="77">
        <v>0</v>
      </c>
      <c r="AN40" s="77">
        <f>AI40+AJ40+AK40+AL40+AM40</f>
        <v>33.55</v>
      </c>
      <c r="AO40" s="85" t="s">
        <v>57</v>
      </c>
      <c r="AP40" s="98" t="s">
        <v>104</v>
      </c>
      <c r="AQ40" s="85"/>
    </row>
    <row r="41" spans="1:43" s="70" customFormat="1" ht="40.5" customHeight="1">
      <c r="A41" s="77" t="s">
        <v>85</v>
      </c>
      <c r="B41" s="125" t="s">
        <v>82</v>
      </c>
      <c r="C41" s="82">
        <v>0</v>
      </c>
      <c r="D41" s="82">
        <v>16</v>
      </c>
      <c r="E41" s="77">
        <v>0</v>
      </c>
      <c r="F41" s="77">
        <v>0</v>
      </c>
      <c r="G41" s="77">
        <v>6</v>
      </c>
      <c r="H41" s="77">
        <v>0</v>
      </c>
      <c r="I41" s="77">
        <v>2018</v>
      </c>
      <c r="J41" s="104" t="s">
        <v>55</v>
      </c>
      <c r="K41" s="85" t="s">
        <v>79</v>
      </c>
      <c r="L41" s="85">
        <v>0</v>
      </c>
      <c r="M41" s="85">
        <v>0</v>
      </c>
      <c r="N41" s="85">
        <v>0</v>
      </c>
      <c r="O41" s="77">
        <v>0</v>
      </c>
      <c r="P41" s="77">
        <v>16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f t="shared" si="42"/>
        <v>0</v>
      </c>
      <c r="AE41" s="77">
        <f t="shared" si="39"/>
        <v>16</v>
      </c>
      <c r="AF41" s="77">
        <f t="shared" si="43"/>
        <v>0</v>
      </c>
      <c r="AG41" s="77">
        <v>48.47</v>
      </c>
      <c r="AH41" s="77">
        <v>0</v>
      </c>
      <c r="AI41" s="77">
        <v>48.47</v>
      </c>
      <c r="AJ41" s="77">
        <v>0</v>
      </c>
      <c r="AK41" s="77">
        <v>0</v>
      </c>
      <c r="AL41" s="77">
        <v>0</v>
      </c>
      <c r="AM41" s="77">
        <v>0</v>
      </c>
      <c r="AN41" s="77">
        <f>AI41+AJ41+AK41+AL41+AM41</f>
        <v>48.47</v>
      </c>
      <c r="AO41" s="85" t="s">
        <v>57</v>
      </c>
      <c r="AP41" s="98" t="s">
        <v>105</v>
      </c>
      <c r="AQ41" s="52"/>
    </row>
    <row r="42" spans="1:43" s="18" customFormat="1" ht="102.75" customHeight="1">
      <c r="A42" s="33" t="s">
        <v>86</v>
      </c>
      <c r="B42" s="125" t="s">
        <v>88</v>
      </c>
      <c r="C42" s="38">
        <v>0</v>
      </c>
      <c r="D42" s="33">
        <v>12.6</v>
      </c>
      <c r="E42" s="33">
        <v>0</v>
      </c>
      <c r="F42" s="33">
        <v>0</v>
      </c>
      <c r="G42" s="33">
        <v>0</v>
      </c>
      <c r="H42" s="33">
        <v>0</v>
      </c>
      <c r="I42" s="33">
        <v>2022</v>
      </c>
      <c r="J42" s="104" t="s">
        <v>56</v>
      </c>
      <c r="K42" s="40" t="s">
        <v>61</v>
      </c>
      <c r="L42" s="85">
        <v>0</v>
      </c>
      <c r="M42" s="85">
        <v>0</v>
      </c>
      <c r="N42" s="85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12.6</v>
      </c>
      <c r="AC42" s="77">
        <v>0</v>
      </c>
      <c r="AD42" s="77">
        <f t="shared" si="42"/>
        <v>0</v>
      </c>
      <c r="AE42" s="77">
        <f t="shared" si="39"/>
        <v>12.6</v>
      </c>
      <c r="AF42" s="77">
        <f t="shared" si="43"/>
        <v>0</v>
      </c>
      <c r="AG42" s="96">
        <v>302.792701586747</v>
      </c>
      <c r="AH42" s="96">
        <v>0</v>
      </c>
      <c r="AI42" s="33">
        <v>0</v>
      </c>
      <c r="AJ42" s="33">
        <v>23.6</v>
      </c>
      <c r="AK42" s="33">
        <v>26.233</v>
      </c>
      <c r="AL42" s="33">
        <v>117.513</v>
      </c>
      <c r="AM42" s="33">
        <v>135.447</v>
      </c>
      <c r="AN42" s="96">
        <v>302.792701586747</v>
      </c>
      <c r="AO42" s="85" t="s">
        <v>57</v>
      </c>
      <c r="AP42" s="98" t="s">
        <v>60</v>
      </c>
      <c r="AQ42" s="52"/>
    </row>
    <row r="43" spans="1:43" s="18" customFormat="1" ht="20.25">
      <c r="A43" s="33"/>
      <c r="B43" s="123" t="s">
        <v>15</v>
      </c>
      <c r="C43" s="26">
        <f aca="true" t="shared" si="48" ref="C43:H43">C44+C45</f>
        <v>0</v>
      </c>
      <c r="D43" s="74">
        <f t="shared" si="48"/>
        <v>7.5</v>
      </c>
      <c r="E43" s="74">
        <f t="shared" si="48"/>
        <v>0</v>
      </c>
      <c r="F43" s="74">
        <f t="shared" si="48"/>
        <v>0</v>
      </c>
      <c r="G43" s="74">
        <f t="shared" si="48"/>
        <v>1.8</v>
      </c>
      <c r="H43" s="74">
        <f t="shared" si="48"/>
        <v>0</v>
      </c>
      <c r="I43" s="26"/>
      <c r="J43" s="104"/>
      <c r="K43" s="41"/>
      <c r="L43" s="107">
        <f>L44+L45</f>
        <v>0</v>
      </c>
      <c r="M43" s="107">
        <f>M44+M45</f>
        <v>0</v>
      </c>
      <c r="N43" s="107">
        <f>N44+N45</f>
        <v>0</v>
      </c>
      <c r="O43" s="26">
        <f>O44+O45</f>
        <v>0</v>
      </c>
      <c r="P43" s="74">
        <f aca="true" t="shared" si="49" ref="P43:AC43">P44+P45</f>
        <v>2.5</v>
      </c>
      <c r="Q43" s="74">
        <f t="shared" si="49"/>
        <v>0</v>
      </c>
      <c r="R43" s="74">
        <f t="shared" si="49"/>
        <v>0</v>
      </c>
      <c r="S43" s="74">
        <f t="shared" si="49"/>
        <v>0</v>
      </c>
      <c r="T43" s="74">
        <f t="shared" si="49"/>
        <v>0</v>
      </c>
      <c r="U43" s="74">
        <f t="shared" si="49"/>
        <v>0</v>
      </c>
      <c r="V43" s="74">
        <f t="shared" si="49"/>
        <v>0</v>
      </c>
      <c r="W43" s="74">
        <f t="shared" si="49"/>
        <v>0</v>
      </c>
      <c r="X43" s="74">
        <f t="shared" si="49"/>
        <v>0</v>
      </c>
      <c r="Y43" s="74">
        <f t="shared" si="49"/>
        <v>0</v>
      </c>
      <c r="Z43" s="74">
        <f t="shared" si="49"/>
        <v>0</v>
      </c>
      <c r="AA43" s="74">
        <f t="shared" si="49"/>
        <v>0</v>
      </c>
      <c r="AB43" s="74">
        <f t="shared" si="49"/>
        <v>5</v>
      </c>
      <c r="AC43" s="74">
        <f t="shared" si="49"/>
        <v>0</v>
      </c>
      <c r="AD43" s="77">
        <f t="shared" si="42"/>
        <v>0</v>
      </c>
      <c r="AE43" s="74">
        <f>AE44+AE45</f>
        <v>7.5</v>
      </c>
      <c r="AF43" s="74">
        <f>AF44+AF45</f>
        <v>0</v>
      </c>
      <c r="AG43" s="26">
        <f>AG44+AG45</f>
        <v>80.92</v>
      </c>
      <c r="AH43" s="74">
        <v>0</v>
      </c>
      <c r="AI43" s="74">
        <f aca="true" t="shared" si="50" ref="AI43:AN43">AI44+AI45</f>
        <v>42.88</v>
      </c>
      <c r="AJ43" s="74">
        <f t="shared" si="50"/>
        <v>0</v>
      </c>
      <c r="AK43" s="74">
        <f t="shared" si="50"/>
        <v>0</v>
      </c>
      <c r="AL43" s="74">
        <f t="shared" si="50"/>
        <v>0</v>
      </c>
      <c r="AM43" s="74">
        <f t="shared" si="50"/>
        <v>38.04</v>
      </c>
      <c r="AN43" s="74">
        <f t="shared" si="50"/>
        <v>80.92</v>
      </c>
      <c r="AO43" s="109"/>
      <c r="AP43" s="108"/>
      <c r="AQ43" s="57"/>
    </row>
    <row r="44" spans="1:43" s="70" customFormat="1" ht="54.75" customHeight="1">
      <c r="A44" s="77" t="s">
        <v>93</v>
      </c>
      <c r="B44" s="125" t="s">
        <v>110</v>
      </c>
      <c r="C44" s="74">
        <v>0</v>
      </c>
      <c r="D44" s="74">
        <v>5</v>
      </c>
      <c r="E44" s="74">
        <v>0</v>
      </c>
      <c r="F44" s="74">
        <v>0</v>
      </c>
      <c r="G44" s="74">
        <v>0.9</v>
      </c>
      <c r="H44" s="74">
        <v>0</v>
      </c>
      <c r="I44" s="77">
        <v>2022</v>
      </c>
      <c r="J44" s="104" t="s">
        <v>55</v>
      </c>
      <c r="K44" s="85" t="s">
        <v>89</v>
      </c>
      <c r="L44" s="85">
        <v>0</v>
      </c>
      <c r="M44" s="85">
        <v>0</v>
      </c>
      <c r="N44" s="85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5</v>
      </c>
      <c r="AC44" s="77">
        <v>0</v>
      </c>
      <c r="AD44" s="77">
        <f t="shared" si="42"/>
        <v>0</v>
      </c>
      <c r="AE44" s="77">
        <f>P44+S44+V44+Y44+AB44</f>
        <v>5</v>
      </c>
      <c r="AF44" s="77">
        <f>Q44+T44+W44+Z44+AC44</f>
        <v>0</v>
      </c>
      <c r="AG44" s="74">
        <v>38.04</v>
      </c>
      <c r="AH44" s="74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38.04</v>
      </c>
      <c r="AN44" s="74">
        <f>AI44+AJ44+AK44+AL44+AM44</f>
        <v>38.04</v>
      </c>
      <c r="AO44" s="85" t="s">
        <v>57</v>
      </c>
      <c r="AP44" s="98" t="s">
        <v>107</v>
      </c>
      <c r="AQ44" s="57"/>
    </row>
    <row r="45" spans="1:43" s="18" customFormat="1" ht="109.5" customHeight="1">
      <c r="A45" s="33" t="s">
        <v>94</v>
      </c>
      <c r="B45" s="125" t="s">
        <v>90</v>
      </c>
      <c r="C45" s="26">
        <v>0</v>
      </c>
      <c r="D45" s="26">
        <v>2.5</v>
      </c>
      <c r="E45" s="26">
        <v>0</v>
      </c>
      <c r="F45" s="26">
        <v>0</v>
      </c>
      <c r="G45" s="26">
        <v>0.9</v>
      </c>
      <c r="H45" s="26">
        <v>0</v>
      </c>
      <c r="I45" s="77">
        <v>2018</v>
      </c>
      <c r="J45" s="104" t="s">
        <v>55</v>
      </c>
      <c r="K45" s="85" t="s">
        <v>91</v>
      </c>
      <c r="L45" s="85">
        <v>0</v>
      </c>
      <c r="M45" s="85">
        <v>0</v>
      </c>
      <c r="N45" s="85">
        <v>0</v>
      </c>
      <c r="O45" s="77">
        <v>0</v>
      </c>
      <c r="P45" s="77">
        <v>2.5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f t="shared" si="42"/>
        <v>0</v>
      </c>
      <c r="AE45" s="77">
        <f>P45+S45+V45+Y45+AB45</f>
        <v>2.5</v>
      </c>
      <c r="AF45" s="77">
        <f>Q45+T45+W45+Z45+AC45</f>
        <v>0</v>
      </c>
      <c r="AG45" s="26">
        <v>42.88</v>
      </c>
      <c r="AH45" s="74">
        <v>0</v>
      </c>
      <c r="AI45" s="77">
        <v>42.88</v>
      </c>
      <c r="AJ45" s="77">
        <v>0</v>
      </c>
      <c r="AK45" s="77">
        <v>0</v>
      </c>
      <c r="AL45" s="77">
        <v>0</v>
      </c>
      <c r="AM45" s="77">
        <v>0</v>
      </c>
      <c r="AN45" s="74">
        <f>AI45+AJ45+AK45+AL45+AM45</f>
        <v>42.88</v>
      </c>
      <c r="AO45" s="85" t="s">
        <v>57</v>
      </c>
      <c r="AP45" s="98" t="s">
        <v>108</v>
      </c>
      <c r="AQ45" s="57"/>
    </row>
    <row r="46" spans="1:43" s="18" customFormat="1" ht="36.75" customHeight="1">
      <c r="A46" s="25">
        <v>3</v>
      </c>
      <c r="B46" s="25" t="s">
        <v>32</v>
      </c>
      <c r="C46" s="34">
        <f aca="true" t="shared" si="51" ref="C46:H46">C47+C49</f>
        <v>80.97999999999999</v>
      </c>
      <c r="D46" s="78">
        <f t="shared" si="51"/>
        <v>11.41</v>
      </c>
      <c r="E46" s="78">
        <f t="shared" si="51"/>
        <v>0</v>
      </c>
      <c r="F46" s="78">
        <f t="shared" si="51"/>
        <v>0</v>
      </c>
      <c r="G46" s="78">
        <f t="shared" si="51"/>
        <v>2.7</v>
      </c>
      <c r="H46" s="78">
        <f t="shared" si="51"/>
        <v>0</v>
      </c>
      <c r="I46" s="34"/>
      <c r="J46" s="78"/>
      <c r="K46" s="43"/>
      <c r="L46" s="87">
        <f>L47+L48+L49</f>
        <v>0</v>
      </c>
      <c r="M46" s="87">
        <f>M47+M48+M49</f>
        <v>0</v>
      </c>
      <c r="N46" s="87">
        <f>N47+N48+N49</f>
        <v>0</v>
      </c>
      <c r="O46" s="34">
        <f>O47+O48+O49</f>
        <v>22.34</v>
      </c>
      <c r="P46" s="78">
        <f aca="true" t="shared" si="52" ref="P46:AN46">P47+P48+P49</f>
        <v>11.41</v>
      </c>
      <c r="Q46" s="78">
        <f t="shared" si="52"/>
        <v>0</v>
      </c>
      <c r="R46" s="78">
        <f t="shared" si="52"/>
        <v>14.66</v>
      </c>
      <c r="S46" s="78">
        <f t="shared" si="52"/>
        <v>0</v>
      </c>
      <c r="T46" s="78">
        <f t="shared" si="52"/>
        <v>0</v>
      </c>
      <c r="U46" s="78">
        <f t="shared" si="52"/>
        <v>14.66</v>
      </c>
      <c r="V46" s="78">
        <f t="shared" si="52"/>
        <v>0</v>
      </c>
      <c r="W46" s="78">
        <f t="shared" si="52"/>
        <v>0</v>
      </c>
      <c r="X46" s="78">
        <f t="shared" si="52"/>
        <v>14.66</v>
      </c>
      <c r="Y46" s="78">
        <f t="shared" si="52"/>
        <v>0</v>
      </c>
      <c r="Z46" s="78">
        <f t="shared" si="52"/>
        <v>0</v>
      </c>
      <c r="AA46" s="78">
        <f t="shared" si="52"/>
        <v>14.66</v>
      </c>
      <c r="AB46" s="78">
        <f t="shared" si="52"/>
        <v>0</v>
      </c>
      <c r="AC46" s="78">
        <f t="shared" si="52"/>
        <v>0</v>
      </c>
      <c r="AD46" s="78">
        <f t="shared" si="52"/>
        <v>80.97999999999999</v>
      </c>
      <c r="AE46" s="78">
        <f t="shared" si="52"/>
        <v>11.41</v>
      </c>
      <c r="AF46" s="78">
        <f t="shared" si="52"/>
        <v>0</v>
      </c>
      <c r="AG46" s="113">
        <f t="shared" si="52"/>
        <v>127.11593440682</v>
      </c>
      <c r="AH46" s="113">
        <v>0</v>
      </c>
      <c r="AI46" s="113">
        <f t="shared" si="52"/>
        <v>30.9</v>
      </c>
      <c r="AJ46" s="113">
        <f t="shared" si="52"/>
        <v>5.380800000000001</v>
      </c>
      <c r="AK46" s="113">
        <f t="shared" si="52"/>
        <v>86.03426539601999</v>
      </c>
      <c r="AL46" s="113">
        <f t="shared" si="52"/>
        <v>4.8008690108</v>
      </c>
      <c r="AM46" s="113">
        <f t="shared" si="52"/>
        <v>0</v>
      </c>
      <c r="AN46" s="113">
        <f t="shared" si="52"/>
        <v>127.11593440682</v>
      </c>
      <c r="AO46" s="87"/>
      <c r="AP46" s="87"/>
      <c r="AQ46" s="87"/>
    </row>
    <row r="47" spans="1:43" s="12" customFormat="1" ht="48.75" customHeight="1">
      <c r="A47" s="30" t="s">
        <v>30</v>
      </c>
      <c r="B47" s="117" t="str">
        <f>B12</f>
        <v>ПАО "ФСК ЕЭС" (филиал ПАО "ФСК ЕЭС" - МЭС Юга)</v>
      </c>
      <c r="C47" s="35">
        <f aca="true" t="shared" si="53" ref="C47:H47">C48</f>
        <v>0</v>
      </c>
      <c r="D47" s="79">
        <f t="shared" si="53"/>
        <v>0</v>
      </c>
      <c r="E47" s="79">
        <f t="shared" si="53"/>
        <v>0</v>
      </c>
      <c r="F47" s="79">
        <f t="shared" si="53"/>
        <v>0</v>
      </c>
      <c r="G47" s="79">
        <f t="shared" si="53"/>
        <v>0</v>
      </c>
      <c r="H47" s="79">
        <f t="shared" si="53"/>
        <v>0</v>
      </c>
      <c r="I47" s="35"/>
      <c r="J47" s="79"/>
      <c r="K47" s="44"/>
      <c r="L47" s="88">
        <f>L48</f>
        <v>0</v>
      </c>
      <c r="M47" s="88">
        <f>M48</f>
        <v>0</v>
      </c>
      <c r="N47" s="88">
        <f>N48</f>
        <v>0</v>
      </c>
      <c r="O47" s="35">
        <f>O48</f>
        <v>0</v>
      </c>
      <c r="P47" s="79">
        <f aca="true" t="shared" si="54" ref="P47:AN47">P48</f>
        <v>0</v>
      </c>
      <c r="Q47" s="79">
        <f t="shared" si="54"/>
        <v>0</v>
      </c>
      <c r="R47" s="79">
        <f t="shared" si="54"/>
        <v>0</v>
      </c>
      <c r="S47" s="79">
        <f t="shared" si="54"/>
        <v>0</v>
      </c>
      <c r="T47" s="79">
        <f t="shared" si="54"/>
        <v>0</v>
      </c>
      <c r="U47" s="79">
        <f t="shared" si="54"/>
        <v>0</v>
      </c>
      <c r="V47" s="79">
        <f t="shared" si="54"/>
        <v>0</v>
      </c>
      <c r="W47" s="79">
        <f t="shared" si="54"/>
        <v>0</v>
      </c>
      <c r="X47" s="79">
        <f t="shared" si="54"/>
        <v>0</v>
      </c>
      <c r="Y47" s="79">
        <f t="shared" si="54"/>
        <v>0</v>
      </c>
      <c r="Z47" s="79">
        <f t="shared" si="54"/>
        <v>0</v>
      </c>
      <c r="AA47" s="79">
        <f t="shared" si="54"/>
        <v>0</v>
      </c>
      <c r="AB47" s="79">
        <f t="shared" si="54"/>
        <v>0</v>
      </c>
      <c r="AC47" s="79">
        <f t="shared" si="54"/>
        <v>0</v>
      </c>
      <c r="AD47" s="79">
        <f t="shared" si="54"/>
        <v>0</v>
      </c>
      <c r="AE47" s="79">
        <f t="shared" si="54"/>
        <v>0</v>
      </c>
      <c r="AF47" s="79">
        <f t="shared" si="54"/>
        <v>0</v>
      </c>
      <c r="AG47" s="79">
        <f t="shared" si="54"/>
        <v>0</v>
      </c>
      <c r="AH47" s="79">
        <v>0</v>
      </c>
      <c r="AI47" s="79">
        <f t="shared" si="54"/>
        <v>0</v>
      </c>
      <c r="AJ47" s="79">
        <f t="shared" si="54"/>
        <v>0</v>
      </c>
      <c r="AK47" s="79">
        <f t="shared" si="54"/>
        <v>0</v>
      </c>
      <c r="AL47" s="79">
        <f t="shared" si="54"/>
        <v>0</v>
      </c>
      <c r="AM47" s="79">
        <f t="shared" si="54"/>
        <v>0</v>
      </c>
      <c r="AN47" s="79">
        <f t="shared" si="54"/>
        <v>0</v>
      </c>
      <c r="AO47" s="88"/>
      <c r="AP47" s="88"/>
      <c r="AQ47" s="88"/>
    </row>
    <row r="48" spans="1:43" s="12" customFormat="1" ht="22.5" customHeight="1">
      <c r="A48" s="32"/>
      <c r="B48" s="120" t="s">
        <v>16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/>
      <c r="J48" s="103"/>
      <c r="K48" s="39"/>
      <c r="L48" s="84">
        <v>0</v>
      </c>
      <c r="M48" s="84">
        <v>0</v>
      </c>
      <c r="N48" s="84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76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84"/>
      <c r="AP48" s="98"/>
      <c r="AQ48" s="84"/>
    </row>
    <row r="49" spans="1:43" s="12" customFormat="1" ht="59.25" customHeight="1">
      <c r="A49" s="29" t="s">
        <v>31</v>
      </c>
      <c r="B49" s="118" t="str">
        <f>B13</f>
        <v>ПАО "МРСК" (филиал ПАО "МРСК Северного Кавказа" - "Каббалкэнерго")</v>
      </c>
      <c r="C49" s="36">
        <f aca="true" t="shared" si="55" ref="C49:H49">C50+C52</f>
        <v>80.97999999999999</v>
      </c>
      <c r="D49" s="80">
        <f t="shared" si="55"/>
        <v>11.41</v>
      </c>
      <c r="E49" s="80">
        <f t="shared" si="55"/>
        <v>0</v>
      </c>
      <c r="F49" s="80">
        <f t="shared" si="55"/>
        <v>0</v>
      </c>
      <c r="G49" s="80">
        <f t="shared" si="55"/>
        <v>2.7</v>
      </c>
      <c r="H49" s="80">
        <f t="shared" si="55"/>
        <v>0</v>
      </c>
      <c r="I49" s="36"/>
      <c r="J49" s="80"/>
      <c r="K49" s="42"/>
      <c r="L49" s="86">
        <f>L50+L52</f>
        <v>0</v>
      </c>
      <c r="M49" s="86">
        <f>M50+M52</f>
        <v>0</v>
      </c>
      <c r="N49" s="86">
        <f>N50+N52</f>
        <v>0</v>
      </c>
      <c r="O49" s="36">
        <f>O50+O52</f>
        <v>22.34</v>
      </c>
      <c r="P49" s="80">
        <f aca="true" t="shared" si="56" ref="P49:AC49">P50+P52</f>
        <v>11.41</v>
      </c>
      <c r="Q49" s="80">
        <f t="shared" si="56"/>
        <v>0</v>
      </c>
      <c r="R49" s="80">
        <f t="shared" si="56"/>
        <v>14.66</v>
      </c>
      <c r="S49" s="80">
        <f t="shared" si="56"/>
        <v>0</v>
      </c>
      <c r="T49" s="80">
        <f t="shared" si="56"/>
        <v>0</v>
      </c>
      <c r="U49" s="80">
        <f t="shared" si="56"/>
        <v>14.66</v>
      </c>
      <c r="V49" s="80">
        <f t="shared" si="56"/>
        <v>0</v>
      </c>
      <c r="W49" s="80">
        <f t="shared" si="56"/>
        <v>0</v>
      </c>
      <c r="X49" s="80">
        <f t="shared" si="56"/>
        <v>14.66</v>
      </c>
      <c r="Y49" s="80">
        <f t="shared" si="56"/>
        <v>0</v>
      </c>
      <c r="Z49" s="80">
        <f t="shared" si="56"/>
        <v>0</v>
      </c>
      <c r="AA49" s="80">
        <f t="shared" si="56"/>
        <v>14.66</v>
      </c>
      <c r="AB49" s="80">
        <f t="shared" si="56"/>
        <v>0</v>
      </c>
      <c r="AC49" s="80">
        <f t="shared" si="56"/>
        <v>0</v>
      </c>
      <c r="AD49" s="36">
        <f>AD50+AD52</f>
        <v>80.97999999999999</v>
      </c>
      <c r="AE49" s="80">
        <f>AE50+AE52</f>
        <v>11.41</v>
      </c>
      <c r="AF49" s="80">
        <f>AF50+AF52</f>
        <v>0</v>
      </c>
      <c r="AG49" s="112">
        <f>AG50+AG52</f>
        <v>127.11593440682</v>
      </c>
      <c r="AH49" s="112">
        <v>0</v>
      </c>
      <c r="AI49" s="112">
        <f aca="true" t="shared" si="57" ref="AI49:AN49">AI50+AI52</f>
        <v>30.9</v>
      </c>
      <c r="AJ49" s="112">
        <f t="shared" si="57"/>
        <v>5.380800000000001</v>
      </c>
      <c r="AK49" s="112">
        <f t="shared" si="57"/>
        <v>86.03426539601999</v>
      </c>
      <c r="AL49" s="112">
        <f t="shared" si="57"/>
        <v>4.8008690108</v>
      </c>
      <c r="AM49" s="112">
        <f t="shared" si="57"/>
        <v>0</v>
      </c>
      <c r="AN49" s="112">
        <f t="shared" si="57"/>
        <v>127.11593440682</v>
      </c>
      <c r="AO49" s="86"/>
      <c r="AP49" s="86"/>
      <c r="AQ49" s="86"/>
    </row>
    <row r="50" spans="1:43" s="18" customFormat="1" ht="20.25">
      <c r="A50" s="33"/>
      <c r="B50" s="121" t="s">
        <v>14</v>
      </c>
      <c r="C50" s="33">
        <f aca="true" t="shared" si="58" ref="C50:H50">C51</f>
        <v>7.68</v>
      </c>
      <c r="D50" s="77">
        <f t="shared" si="58"/>
        <v>0</v>
      </c>
      <c r="E50" s="77">
        <f t="shared" si="58"/>
        <v>0</v>
      </c>
      <c r="F50" s="77">
        <f t="shared" si="58"/>
        <v>0</v>
      </c>
      <c r="G50" s="77">
        <f t="shared" si="58"/>
        <v>0</v>
      </c>
      <c r="H50" s="77">
        <f t="shared" si="58"/>
        <v>0</v>
      </c>
      <c r="I50" s="33"/>
      <c r="J50" s="103"/>
      <c r="K50" s="40"/>
      <c r="L50" s="85">
        <f>L51</f>
        <v>0</v>
      </c>
      <c r="M50" s="85">
        <f>M51</f>
        <v>0</v>
      </c>
      <c r="N50" s="85">
        <f>N51</f>
        <v>0</v>
      </c>
      <c r="O50" s="33">
        <f>O51</f>
        <v>7.68</v>
      </c>
      <c r="P50" s="77">
        <f aca="true" t="shared" si="59" ref="P50:AF50">P51</f>
        <v>0</v>
      </c>
      <c r="Q50" s="77">
        <f t="shared" si="59"/>
        <v>0</v>
      </c>
      <c r="R50" s="77">
        <f t="shared" si="59"/>
        <v>0</v>
      </c>
      <c r="S50" s="77">
        <f t="shared" si="59"/>
        <v>0</v>
      </c>
      <c r="T50" s="77">
        <f t="shared" si="59"/>
        <v>0</v>
      </c>
      <c r="U50" s="77">
        <f t="shared" si="59"/>
        <v>0</v>
      </c>
      <c r="V50" s="77">
        <f t="shared" si="59"/>
        <v>0</v>
      </c>
      <c r="W50" s="77">
        <f t="shared" si="59"/>
        <v>0</v>
      </c>
      <c r="X50" s="77">
        <f t="shared" si="59"/>
        <v>0</v>
      </c>
      <c r="Y50" s="77">
        <f t="shared" si="59"/>
        <v>0</v>
      </c>
      <c r="Z50" s="77">
        <f t="shared" si="59"/>
        <v>0</v>
      </c>
      <c r="AA50" s="77">
        <f t="shared" si="59"/>
        <v>0</v>
      </c>
      <c r="AB50" s="77">
        <f t="shared" si="59"/>
        <v>0</v>
      </c>
      <c r="AC50" s="77">
        <f t="shared" si="59"/>
        <v>0</v>
      </c>
      <c r="AD50" s="77">
        <f t="shared" si="59"/>
        <v>7.68</v>
      </c>
      <c r="AE50" s="77">
        <f t="shared" si="59"/>
        <v>0</v>
      </c>
      <c r="AF50" s="77">
        <f t="shared" si="59"/>
        <v>0</v>
      </c>
      <c r="AG50" s="83">
        <f>AG51</f>
        <v>30.9</v>
      </c>
      <c r="AH50" s="83">
        <v>0</v>
      </c>
      <c r="AI50" s="83">
        <f aca="true" t="shared" si="60" ref="AI50:AN50">AI51</f>
        <v>30.9</v>
      </c>
      <c r="AJ50" s="83">
        <f t="shared" si="60"/>
        <v>0</v>
      </c>
      <c r="AK50" s="83">
        <f t="shared" si="60"/>
        <v>0</v>
      </c>
      <c r="AL50" s="83">
        <f t="shared" si="60"/>
        <v>0</v>
      </c>
      <c r="AM50" s="83">
        <f t="shared" si="60"/>
        <v>0</v>
      </c>
      <c r="AN50" s="83">
        <f t="shared" si="60"/>
        <v>30.9</v>
      </c>
      <c r="AO50" s="85"/>
      <c r="AP50" s="98"/>
      <c r="AQ50" s="85"/>
    </row>
    <row r="51" spans="1:43" s="18" customFormat="1" ht="168.75">
      <c r="A51" s="33" t="s">
        <v>95</v>
      </c>
      <c r="B51" s="114" t="s">
        <v>41</v>
      </c>
      <c r="C51" s="82">
        <v>7.68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2018</v>
      </c>
      <c r="J51" s="94" t="s">
        <v>55</v>
      </c>
      <c r="K51" s="85" t="s">
        <v>115</v>
      </c>
      <c r="L51" s="85">
        <v>0</v>
      </c>
      <c r="M51" s="85">
        <v>0</v>
      </c>
      <c r="N51" s="85">
        <v>0</v>
      </c>
      <c r="O51" s="77">
        <v>7.68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2">
        <f>O51+R51+U51+X51+AA51</f>
        <v>7.68</v>
      </c>
      <c r="AE51" s="76">
        <f>P51+S51+V51+Y51+AB51</f>
        <v>0</v>
      </c>
      <c r="AF51" s="76">
        <f>Q51+T51+W51+Z51+AC51</f>
        <v>0</v>
      </c>
      <c r="AG51" s="53">
        <f>AI51+AJ51+AK51+AL51+AM51</f>
        <v>30.9</v>
      </c>
      <c r="AH51" s="83">
        <v>0</v>
      </c>
      <c r="AI51" s="33">
        <v>30.9</v>
      </c>
      <c r="AJ51" s="33">
        <v>0</v>
      </c>
      <c r="AK51" s="33">
        <v>0</v>
      </c>
      <c r="AL51" s="33">
        <v>0</v>
      </c>
      <c r="AM51" s="33">
        <v>0</v>
      </c>
      <c r="AN51" s="33">
        <v>30.9</v>
      </c>
      <c r="AO51" s="85" t="s">
        <v>57</v>
      </c>
      <c r="AP51" s="98" t="s">
        <v>36</v>
      </c>
      <c r="AQ51" s="52"/>
    </row>
    <row r="52" spans="1:43" s="12" customFormat="1" ht="120.75" customHeight="1">
      <c r="A52" s="32" t="s">
        <v>96</v>
      </c>
      <c r="B52" s="124" t="s">
        <v>21</v>
      </c>
      <c r="C52" s="77">
        <v>73.3</v>
      </c>
      <c r="D52" s="83">
        <v>11.41</v>
      </c>
      <c r="E52" s="77">
        <v>0</v>
      </c>
      <c r="F52" s="77">
        <v>0</v>
      </c>
      <c r="G52" s="83">
        <v>2.7</v>
      </c>
      <c r="H52" s="77">
        <v>0</v>
      </c>
      <c r="I52" s="77" t="s">
        <v>92</v>
      </c>
      <c r="J52" s="103"/>
      <c r="K52" s="85" t="s">
        <v>97</v>
      </c>
      <c r="L52" s="85">
        <v>0</v>
      </c>
      <c r="M52" s="85">
        <v>0</v>
      </c>
      <c r="N52" s="85">
        <v>0</v>
      </c>
      <c r="O52" s="77">
        <v>14.66</v>
      </c>
      <c r="P52" s="77">
        <v>11.41</v>
      </c>
      <c r="Q52" s="32">
        <v>0</v>
      </c>
      <c r="R52" s="77">
        <v>14.66</v>
      </c>
      <c r="S52" s="32">
        <v>0</v>
      </c>
      <c r="T52" s="32">
        <v>0</v>
      </c>
      <c r="U52" s="77">
        <v>14.66</v>
      </c>
      <c r="V52" s="32">
        <v>0</v>
      </c>
      <c r="W52" s="32">
        <v>0</v>
      </c>
      <c r="X52" s="77">
        <v>14.66</v>
      </c>
      <c r="Y52" s="32">
        <v>0</v>
      </c>
      <c r="Z52" s="32">
        <v>0</v>
      </c>
      <c r="AA52" s="77">
        <v>14.66</v>
      </c>
      <c r="AB52" s="32">
        <v>0</v>
      </c>
      <c r="AC52" s="32">
        <v>0</v>
      </c>
      <c r="AD52" s="32">
        <f>O52+R52+U52+X52+U66+AA52</f>
        <v>73.3</v>
      </c>
      <c r="AE52" s="76">
        <f>P52+S52+V52+Y52+V66+AB52</f>
        <v>11.41</v>
      </c>
      <c r="AF52" s="76">
        <f>Q52+T52+W52+Z52+W66+AC52</f>
        <v>0</v>
      </c>
      <c r="AG52" s="54">
        <f>AI52+AJ52+AK52+AL52+AM52</f>
        <v>96.21593440682</v>
      </c>
      <c r="AH52" s="54">
        <v>0</v>
      </c>
      <c r="AI52" s="54">
        <v>0</v>
      </c>
      <c r="AJ52" s="54">
        <v>5.380800000000001</v>
      </c>
      <c r="AK52" s="54">
        <v>86.03426539601999</v>
      </c>
      <c r="AL52" s="54">
        <v>4.8008690108</v>
      </c>
      <c r="AM52" s="54">
        <v>0</v>
      </c>
      <c r="AN52" s="54">
        <v>96.21593440682</v>
      </c>
      <c r="AO52" s="85" t="s">
        <v>57</v>
      </c>
      <c r="AP52" s="98" t="s">
        <v>106</v>
      </c>
      <c r="AQ52" s="52"/>
    </row>
    <row r="53" spans="41:43" ht="18.75">
      <c r="AO53" s="69"/>
      <c r="AQ53" s="69"/>
    </row>
    <row r="54" spans="1:43" ht="18.75">
      <c r="A54" s="132" t="s">
        <v>22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AO54" s="69"/>
      <c r="AQ54" s="69"/>
    </row>
    <row r="55" spans="1:43" ht="18.75">
      <c r="A55" s="132" t="s">
        <v>40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AO55" s="69"/>
      <c r="AQ55" s="69"/>
    </row>
    <row r="56" spans="41:43" ht="18.75">
      <c r="AO56" s="69"/>
      <c r="AQ56" s="69"/>
    </row>
    <row r="57" spans="41:43" ht="18.75">
      <c r="AO57" s="69"/>
      <c r="AQ57" s="69"/>
    </row>
    <row r="58" spans="41:43" ht="18.75">
      <c r="AO58" s="69"/>
      <c r="AQ58" s="69"/>
    </row>
    <row r="59" spans="41:43" ht="18.75">
      <c r="AO59" s="69"/>
      <c r="AQ59" s="69"/>
    </row>
    <row r="60" spans="41:43" ht="18.75">
      <c r="AO60" s="69"/>
      <c r="AQ60" s="69"/>
    </row>
    <row r="61" spans="41:43" ht="18.75">
      <c r="AO61" s="69"/>
      <c r="AQ61" s="69"/>
    </row>
    <row r="62" spans="41:43" ht="18.75">
      <c r="AO62" s="69"/>
      <c r="AQ62" s="69"/>
    </row>
    <row r="63" spans="41:43" ht="18.75">
      <c r="AO63" s="69"/>
      <c r="AQ63" s="69"/>
    </row>
    <row r="64" spans="41:43" ht="18.75">
      <c r="AO64" s="69"/>
      <c r="AQ64" s="69"/>
    </row>
    <row r="65" spans="41:43" ht="18.75">
      <c r="AO65" s="69"/>
      <c r="AQ65" s="69"/>
    </row>
    <row r="66" spans="41:43" ht="18.75">
      <c r="AO66" s="69"/>
      <c r="AQ66" s="69"/>
    </row>
    <row r="67" spans="41:43" ht="18.75">
      <c r="AO67" s="69"/>
      <c r="AQ67" s="69"/>
    </row>
    <row r="68" spans="41:43" ht="18.75">
      <c r="AO68" s="69"/>
      <c r="AQ68" s="69"/>
    </row>
    <row r="69" spans="41:43" ht="18.75">
      <c r="AO69" s="69"/>
      <c r="AQ69" s="69"/>
    </row>
    <row r="70" spans="41:43" ht="18.75">
      <c r="AO70" s="69"/>
      <c r="AQ70" s="69"/>
    </row>
    <row r="71" spans="41:43" ht="18.75">
      <c r="AO71" s="69"/>
      <c r="AQ71" s="69"/>
    </row>
    <row r="72" spans="41:43" ht="18.75">
      <c r="AO72" s="69"/>
      <c r="AQ72" s="69"/>
    </row>
    <row r="73" spans="41:43" ht="18.75">
      <c r="AO73" s="69"/>
      <c r="AQ73" s="69"/>
    </row>
    <row r="74" spans="41:43" ht="18.75">
      <c r="AO74" s="69"/>
      <c r="AQ74" s="69"/>
    </row>
    <row r="75" spans="41:43" ht="18.75">
      <c r="AO75" s="69"/>
      <c r="AQ75" s="69"/>
    </row>
    <row r="76" spans="41:43" ht="18.75">
      <c r="AO76" s="69"/>
      <c r="AQ76" s="69"/>
    </row>
    <row r="77" spans="41:43" ht="18.75">
      <c r="AO77" s="69"/>
      <c r="AQ77" s="69"/>
    </row>
    <row r="78" spans="41:43" ht="18.75">
      <c r="AO78" s="69"/>
      <c r="AQ78" s="69"/>
    </row>
    <row r="79" spans="41:43" ht="18.75">
      <c r="AO79" s="69"/>
      <c r="AQ79" s="69"/>
    </row>
    <row r="80" spans="41:43" ht="18.75">
      <c r="AO80" s="69"/>
      <c r="AQ80" s="69"/>
    </row>
    <row r="81" spans="41:43" ht="18.75">
      <c r="AO81" s="69"/>
      <c r="AQ81" s="69"/>
    </row>
    <row r="82" spans="41:43" ht="18.75">
      <c r="AO82" s="69"/>
      <c r="AQ82" s="69"/>
    </row>
    <row r="83" spans="41:43" ht="18.75">
      <c r="AO83" s="69"/>
      <c r="AQ83" s="69"/>
    </row>
    <row r="84" spans="41:43" ht="18.75">
      <c r="AO84" s="69"/>
      <c r="AQ84" s="69"/>
    </row>
    <row r="85" spans="41:43" ht="18.75">
      <c r="AO85" s="69"/>
      <c r="AQ85" s="69"/>
    </row>
    <row r="86" spans="41:43" ht="18.75">
      <c r="AO86" s="69"/>
      <c r="AQ86" s="69"/>
    </row>
    <row r="87" spans="41:43" ht="18.75">
      <c r="AO87" s="69"/>
      <c r="AQ87" s="69"/>
    </row>
    <row r="88" spans="41:43" ht="18.75">
      <c r="AO88" s="69"/>
      <c r="AQ88" s="69"/>
    </row>
    <row r="89" spans="41:43" ht="18.75">
      <c r="AO89" s="69"/>
      <c r="AQ89" s="69"/>
    </row>
    <row r="90" spans="41:43" ht="18.75">
      <c r="AO90" s="69"/>
      <c r="AQ90" s="69"/>
    </row>
    <row r="91" spans="41:43" ht="18.75">
      <c r="AO91" s="69"/>
      <c r="AQ91" s="69"/>
    </row>
    <row r="92" spans="41:43" ht="18.75">
      <c r="AO92" s="69"/>
      <c r="AQ92" s="69"/>
    </row>
    <row r="93" spans="41:43" ht="18.75">
      <c r="AO93" s="69"/>
      <c r="AQ93" s="69"/>
    </row>
    <row r="94" spans="41:43" ht="18.75">
      <c r="AO94" s="69"/>
      <c r="AQ94" s="69"/>
    </row>
    <row r="95" spans="41:43" ht="18.75">
      <c r="AO95" s="69"/>
      <c r="AQ95" s="69"/>
    </row>
    <row r="96" spans="41:43" ht="18.75">
      <c r="AO96" s="69"/>
      <c r="AQ96" s="69"/>
    </row>
    <row r="97" spans="41:43" ht="18.75">
      <c r="AO97" s="69"/>
      <c r="AQ97" s="69"/>
    </row>
    <row r="98" spans="41:43" ht="18.75">
      <c r="AO98" s="69"/>
      <c r="AQ98" s="69"/>
    </row>
    <row r="99" spans="41:43" ht="18.75">
      <c r="AO99" s="69"/>
      <c r="AQ99" s="69"/>
    </row>
    <row r="100" spans="41:43" ht="18.75">
      <c r="AO100" s="69"/>
      <c r="AQ100" s="69"/>
    </row>
    <row r="101" spans="41:43" ht="18.75">
      <c r="AO101" s="69"/>
      <c r="AQ101" s="69"/>
    </row>
    <row r="102" spans="41:43" ht="18.75">
      <c r="AO102" s="69"/>
      <c r="AQ102" s="69"/>
    </row>
    <row r="103" spans="41:43" ht="18.75">
      <c r="AO103" s="69"/>
      <c r="AQ103" s="69"/>
    </row>
    <row r="104" spans="41:43" ht="18.75">
      <c r="AO104" s="69"/>
      <c r="AQ104" s="69"/>
    </row>
    <row r="105" spans="41:43" ht="18.75">
      <c r="AO105" s="69"/>
      <c r="AQ105" s="69"/>
    </row>
    <row r="106" spans="41:43" ht="18.75">
      <c r="AO106" s="69"/>
      <c r="AQ106" s="69"/>
    </row>
    <row r="107" spans="41:43" ht="18.75">
      <c r="AO107" s="69"/>
      <c r="AQ107" s="69"/>
    </row>
    <row r="108" spans="41:43" ht="18.75">
      <c r="AO108" s="69"/>
      <c r="AQ108" s="69"/>
    </row>
    <row r="109" spans="41:43" ht="18.75">
      <c r="AO109" s="69"/>
      <c r="AQ109" s="69"/>
    </row>
    <row r="110" spans="41:43" ht="18.75">
      <c r="AO110" s="69"/>
      <c r="AQ110" s="69"/>
    </row>
    <row r="111" spans="41:43" ht="18.75">
      <c r="AO111" s="69"/>
      <c r="AQ111" s="69"/>
    </row>
    <row r="112" spans="41:43" ht="18.75">
      <c r="AO112" s="69"/>
      <c r="AQ112" s="69"/>
    </row>
    <row r="113" spans="41:43" ht="18.75">
      <c r="AO113" s="69"/>
      <c r="AQ113" s="69"/>
    </row>
    <row r="114" spans="41:43" ht="18.75">
      <c r="AO114" s="69"/>
      <c r="AQ114" s="69"/>
    </row>
    <row r="115" spans="41:43" ht="18.75">
      <c r="AO115" s="69"/>
      <c r="AQ115" s="69"/>
    </row>
    <row r="116" spans="41:43" ht="18.75">
      <c r="AO116" s="69"/>
      <c r="AQ116" s="69"/>
    </row>
    <row r="117" spans="41:43" ht="18.75">
      <c r="AO117" s="69"/>
      <c r="AQ117" s="69"/>
    </row>
    <row r="118" spans="41:43" ht="18.75">
      <c r="AO118" s="69"/>
      <c r="AQ118" s="69"/>
    </row>
    <row r="119" spans="41:43" ht="18.75">
      <c r="AO119" s="69"/>
      <c r="AQ119" s="69"/>
    </row>
    <row r="120" spans="41:43" ht="18.75">
      <c r="AO120" s="69"/>
      <c r="AQ120" s="69"/>
    </row>
    <row r="121" spans="41:43" ht="18.75">
      <c r="AO121" s="69"/>
      <c r="AQ121" s="69"/>
    </row>
    <row r="122" spans="41:43" ht="18.75">
      <c r="AO122" s="69"/>
      <c r="AQ122" s="69"/>
    </row>
    <row r="123" spans="41:43" ht="18.75">
      <c r="AO123" s="69"/>
      <c r="AQ123" s="69"/>
    </row>
    <row r="124" spans="41:43" ht="18.75">
      <c r="AO124" s="69"/>
      <c r="AQ124" s="69"/>
    </row>
    <row r="125" spans="41:43" ht="18.75">
      <c r="AO125" s="69"/>
      <c r="AQ125" s="69"/>
    </row>
    <row r="126" spans="41:43" ht="18.75">
      <c r="AO126" s="69"/>
      <c r="AQ126" s="69"/>
    </row>
    <row r="127" spans="41:43" ht="18.75">
      <c r="AO127" s="69"/>
      <c r="AQ127" s="69"/>
    </row>
    <row r="128" spans="41:43" ht="18.75">
      <c r="AO128" s="69"/>
      <c r="AQ128" s="69"/>
    </row>
    <row r="129" spans="41:43" ht="18.75">
      <c r="AO129" s="69"/>
      <c r="AQ129" s="69"/>
    </row>
    <row r="130" spans="41:43" ht="18.75">
      <c r="AO130" s="69"/>
      <c r="AQ130" s="69"/>
    </row>
    <row r="131" spans="41:43" ht="18.75">
      <c r="AO131" s="69"/>
      <c r="AQ131" s="69"/>
    </row>
    <row r="132" spans="41:43" ht="18.75">
      <c r="AO132" s="69"/>
      <c r="AQ132" s="69"/>
    </row>
    <row r="133" spans="41:43" ht="18.75">
      <c r="AO133" s="69"/>
      <c r="AQ133" s="69"/>
    </row>
    <row r="134" spans="41:43" ht="18.75">
      <c r="AO134" s="69"/>
      <c r="AQ134" s="69"/>
    </row>
    <row r="135" spans="41:43" ht="18.75">
      <c r="AO135" s="69"/>
      <c r="AQ135" s="69"/>
    </row>
    <row r="136" spans="41:43" ht="18.75">
      <c r="AO136" s="69"/>
      <c r="AQ136" s="69"/>
    </row>
    <row r="137" spans="41:43" ht="18.75">
      <c r="AO137" s="69"/>
      <c r="AQ137" s="69"/>
    </row>
    <row r="138" spans="41:43" ht="18.75">
      <c r="AO138" s="69"/>
      <c r="AQ138" s="69"/>
    </row>
    <row r="139" spans="41:43" ht="18.75">
      <c r="AO139" s="69"/>
      <c r="AQ139" s="69"/>
    </row>
    <row r="140" spans="41:43" ht="18.75">
      <c r="AO140" s="69"/>
      <c r="AQ140" s="69"/>
    </row>
    <row r="141" spans="41:43" ht="18.75">
      <c r="AO141" s="69"/>
      <c r="AQ141" s="69"/>
    </row>
    <row r="142" spans="41:43" ht="18.75">
      <c r="AO142" s="69"/>
      <c r="AQ142" s="69"/>
    </row>
    <row r="143" spans="41:43" ht="18.75">
      <c r="AO143" s="69"/>
      <c r="AQ143" s="69"/>
    </row>
    <row r="144" spans="41:43" ht="18.75">
      <c r="AO144" s="69"/>
      <c r="AQ144" s="69"/>
    </row>
    <row r="145" spans="41:43" ht="18.75">
      <c r="AO145" s="69"/>
      <c r="AQ145" s="69"/>
    </row>
    <row r="146" spans="41:43" ht="18.75">
      <c r="AO146" s="69"/>
      <c r="AQ146" s="69"/>
    </row>
    <row r="147" spans="41:43" ht="18.75">
      <c r="AO147" s="69"/>
      <c r="AQ147" s="69"/>
    </row>
    <row r="148" spans="41:43" ht="18.75">
      <c r="AO148" s="69"/>
      <c r="AQ148" s="69"/>
    </row>
    <row r="149" spans="41:43" ht="18.75">
      <c r="AO149" s="69"/>
      <c r="AQ149" s="69"/>
    </row>
    <row r="150" spans="41:43" ht="18.75">
      <c r="AO150" s="69"/>
      <c r="AQ150" s="69"/>
    </row>
    <row r="151" spans="41:43" ht="18.75">
      <c r="AO151" s="69"/>
      <c r="AQ151" s="69"/>
    </row>
    <row r="152" spans="41:43" ht="18.75">
      <c r="AO152" s="69"/>
      <c r="AQ152" s="69"/>
    </row>
    <row r="153" spans="41:43" ht="18.75">
      <c r="AO153" s="69"/>
      <c r="AQ153" s="69"/>
    </row>
    <row r="154" spans="41:43" ht="18.75">
      <c r="AO154" s="69"/>
      <c r="AQ154" s="69"/>
    </row>
    <row r="155" spans="41:43" ht="18.75">
      <c r="AO155" s="69"/>
      <c r="AQ155" s="69"/>
    </row>
    <row r="156" spans="41:43" ht="18.75">
      <c r="AO156" s="69"/>
      <c r="AQ156" s="69"/>
    </row>
    <row r="157" spans="41:43" ht="18.75">
      <c r="AO157" s="69"/>
      <c r="AQ157" s="69"/>
    </row>
    <row r="158" spans="41:43" ht="18.75">
      <c r="AO158" s="69"/>
      <c r="AQ158" s="69"/>
    </row>
    <row r="159" spans="41:43" ht="18.75">
      <c r="AO159" s="69"/>
      <c r="AQ159" s="69"/>
    </row>
    <row r="160" spans="41:43" ht="18.75">
      <c r="AO160" s="69"/>
      <c r="AQ160" s="69"/>
    </row>
    <row r="161" spans="41:43" ht="18.75">
      <c r="AO161" s="69"/>
      <c r="AQ161" s="69"/>
    </row>
    <row r="162" spans="41:43" ht="18.75">
      <c r="AO162" s="69"/>
      <c r="AQ162" s="69"/>
    </row>
    <row r="163" spans="41:43" ht="18.75">
      <c r="AO163" s="69"/>
      <c r="AQ163" s="69"/>
    </row>
    <row r="164" spans="41:43" ht="18.75">
      <c r="AO164" s="69"/>
      <c r="AQ164" s="69"/>
    </row>
    <row r="165" spans="41:43" ht="18.75">
      <c r="AO165" s="69"/>
      <c r="AQ165" s="69"/>
    </row>
    <row r="166" spans="41:43" ht="18.75">
      <c r="AO166" s="69"/>
      <c r="AQ166" s="69"/>
    </row>
    <row r="167" spans="41:43" ht="18.75">
      <c r="AO167" s="69"/>
      <c r="AQ167" s="69"/>
    </row>
    <row r="168" spans="41:43" ht="18.75">
      <c r="AO168" s="69"/>
      <c r="AQ168" s="69"/>
    </row>
    <row r="169" spans="41:43" ht="18.75">
      <c r="AO169" s="69"/>
      <c r="AQ169" s="69"/>
    </row>
    <row r="170" spans="41:43" ht="18.75">
      <c r="AO170" s="69"/>
      <c r="AQ170" s="69"/>
    </row>
    <row r="171" spans="41:43" ht="18.75">
      <c r="AO171" s="69"/>
      <c r="AQ171" s="69"/>
    </row>
    <row r="172" spans="41:43" ht="18.75">
      <c r="AO172" s="69"/>
      <c r="AQ172" s="69"/>
    </row>
    <row r="173" spans="41:43" ht="18.75">
      <c r="AO173" s="69"/>
      <c r="AQ173" s="69"/>
    </row>
    <row r="174" spans="41:43" ht="18.75">
      <c r="AO174" s="69"/>
      <c r="AQ174" s="69"/>
    </row>
    <row r="175" spans="41:43" ht="18.75">
      <c r="AO175" s="69"/>
      <c r="AQ175" s="69"/>
    </row>
    <row r="176" spans="41:43" ht="18.75">
      <c r="AO176" s="69"/>
      <c r="AQ176" s="69"/>
    </row>
    <row r="177" spans="41:43" ht="18.75">
      <c r="AO177" s="69"/>
      <c r="AQ177" s="69"/>
    </row>
    <row r="178" spans="41:43" ht="18.75">
      <c r="AO178" s="69"/>
      <c r="AQ178" s="69"/>
    </row>
    <row r="179" spans="41:43" ht="18.75">
      <c r="AO179" s="69"/>
      <c r="AQ179" s="69"/>
    </row>
    <row r="180" spans="41:43" ht="18.75">
      <c r="AO180" s="69"/>
      <c r="AQ180" s="69"/>
    </row>
    <row r="181" spans="41:43" ht="18.75">
      <c r="AO181" s="69"/>
      <c r="AQ181" s="69"/>
    </row>
    <row r="182" spans="41:43" ht="18.75">
      <c r="AO182" s="69"/>
      <c r="AQ182" s="69"/>
    </row>
    <row r="183" spans="41:43" ht="18.75">
      <c r="AO183" s="69"/>
      <c r="AQ183" s="69"/>
    </row>
    <row r="184" spans="41:43" ht="18.75">
      <c r="AO184" s="69"/>
      <c r="AQ184" s="69"/>
    </row>
    <row r="185" spans="41:43" ht="18.75">
      <c r="AO185" s="69"/>
      <c r="AQ185" s="69"/>
    </row>
    <row r="186" spans="41:43" ht="18.75">
      <c r="AO186" s="69"/>
      <c r="AQ186" s="69"/>
    </row>
    <row r="187" spans="41:43" ht="18.75">
      <c r="AO187" s="69"/>
      <c r="AQ187" s="69"/>
    </row>
    <row r="188" spans="41:43" ht="18.75">
      <c r="AO188" s="69"/>
      <c r="AQ188" s="69"/>
    </row>
    <row r="189" spans="41:43" ht="18.75">
      <c r="AO189" s="69"/>
      <c r="AQ189" s="69"/>
    </row>
    <row r="190" spans="41:43" ht="18.75">
      <c r="AO190" s="69"/>
      <c r="AQ190" s="69"/>
    </row>
    <row r="191" spans="41:43" ht="18.75">
      <c r="AO191" s="69"/>
      <c r="AQ191" s="69"/>
    </row>
    <row r="192" spans="41:43" ht="18.75">
      <c r="AO192" s="69"/>
      <c r="AQ192" s="69"/>
    </row>
    <row r="193" spans="41:43" ht="18.75">
      <c r="AO193" s="69"/>
      <c r="AQ193" s="69"/>
    </row>
    <row r="194" spans="41:43" ht="18.75">
      <c r="AO194" s="69"/>
      <c r="AQ194" s="69"/>
    </row>
    <row r="195" spans="41:43" ht="18.75">
      <c r="AO195" s="69"/>
      <c r="AQ195" s="69"/>
    </row>
    <row r="196" spans="41:43" ht="18.75">
      <c r="AO196" s="69"/>
      <c r="AQ196" s="69"/>
    </row>
    <row r="197" spans="41:43" ht="18.75">
      <c r="AO197" s="69"/>
      <c r="AQ197" s="69"/>
    </row>
    <row r="198" spans="41:43" ht="18.75">
      <c r="AO198" s="69"/>
      <c r="AQ198" s="69"/>
    </row>
    <row r="199" spans="41:43" ht="18.75">
      <c r="AO199" s="69"/>
      <c r="AQ199" s="69"/>
    </row>
    <row r="200" spans="41:43" ht="18.75">
      <c r="AO200" s="69"/>
      <c r="AQ200" s="69"/>
    </row>
    <row r="201" spans="41:43" ht="18.75">
      <c r="AO201" s="69"/>
      <c r="AQ201" s="69"/>
    </row>
    <row r="202" spans="41:43" ht="18.75">
      <c r="AO202" s="69"/>
      <c r="AQ202" s="69"/>
    </row>
    <row r="203" spans="41:43" ht="18.75">
      <c r="AO203" s="69"/>
      <c r="AQ203" s="69"/>
    </row>
    <row r="204" spans="41:43" ht="18.75">
      <c r="AO204" s="69"/>
      <c r="AQ204" s="69"/>
    </row>
    <row r="205" spans="41:43" ht="18.75">
      <c r="AO205" s="69"/>
      <c r="AQ205" s="69"/>
    </row>
    <row r="206" spans="41:43" ht="18.75">
      <c r="AO206" s="69"/>
      <c r="AQ206" s="69"/>
    </row>
    <row r="207" spans="41:43" ht="18.75">
      <c r="AO207" s="69"/>
      <c r="AQ207" s="69"/>
    </row>
    <row r="208" spans="41:43" ht="18.75">
      <c r="AO208" s="69"/>
      <c r="AQ208" s="69"/>
    </row>
    <row r="209" spans="41:43" ht="18.75">
      <c r="AO209" s="69"/>
      <c r="AQ209" s="69"/>
    </row>
    <row r="210" spans="41:43" ht="18.75">
      <c r="AO210" s="69"/>
      <c r="AQ210" s="69"/>
    </row>
    <row r="211" spans="41:43" ht="18.75">
      <c r="AO211" s="69"/>
      <c r="AQ211" s="69"/>
    </row>
    <row r="212" spans="41:43" ht="18.75">
      <c r="AO212" s="69"/>
      <c r="AQ212" s="69"/>
    </row>
    <row r="213" spans="41:43" ht="18.75">
      <c r="AO213" s="69"/>
      <c r="AQ213" s="69"/>
    </row>
    <row r="214" spans="41:43" ht="18.75">
      <c r="AO214" s="69"/>
      <c r="AQ214" s="69"/>
    </row>
    <row r="215" spans="41:43" ht="18.75">
      <c r="AO215" s="69"/>
      <c r="AQ215" s="69"/>
    </row>
    <row r="216" spans="41:43" ht="18.75">
      <c r="AO216" s="69"/>
      <c r="AQ216" s="69"/>
    </row>
    <row r="217" spans="41:43" ht="18.75">
      <c r="AO217" s="69"/>
      <c r="AQ217" s="69"/>
    </row>
    <row r="218" spans="41:43" ht="18.75">
      <c r="AO218" s="69"/>
      <c r="AQ218" s="69"/>
    </row>
    <row r="219" spans="41:43" ht="18.75">
      <c r="AO219" s="69"/>
      <c r="AQ219" s="69"/>
    </row>
    <row r="220" spans="41:43" ht="18.75">
      <c r="AO220" s="69"/>
      <c r="AQ220" s="69"/>
    </row>
    <row r="221" spans="41:43" ht="18.75">
      <c r="AO221" s="69"/>
      <c r="AQ221" s="69"/>
    </row>
    <row r="222" spans="41:43" ht="18.75">
      <c r="AO222" s="69"/>
      <c r="AQ222" s="69"/>
    </row>
    <row r="223" spans="41:43" ht="18.75">
      <c r="AO223" s="69"/>
      <c r="AQ223" s="69"/>
    </row>
    <row r="224" spans="41:43" ht="18.75">
      <c r="AO224" s="69"/>
      <c r="AQ224" s="69"/>
    </row>
    <row r="225" spans="41:43" ht="18.75">
      <c r="AO225" s="69"/>
      <c r="AQ225" s="69"/>
    </row>
    <row r="226" spans="41:43" ht="18.75">
      <c r="AO226" s="69"/>
      <c r="AQ226" s="69"/>
    </row>
    <row r="227" spans="41:43" ht="18.75">
      <c r="AO227" s="69"/>
      <c r="AQ227" s="69"/>
    </row>
    <row r="228" spans="41:43" ht="18.75">
      <c r="AO228" s="69"/>
      <c r="AQ228" s="69"/>
    </row>
    <row r="229" spans="41:43" ht="18.75">
      <c r="AO229" s="69"/>
      <c r="AQ229" s="69"/>
    </row>
    <row r="230" spans="41:43" ht="18.75">
      <c r="AO230" s="69"/>
      <c r="AQ230" s="69"/>
    </row>
    <row r="231" spans="41:43" ht="18.75">
      <c r="AO231" s="69"/>
      <c r="AQ231" s="69"/>
    </row>
    <row r="232" spans="41:43" ht="18.75">
      <c r="AO232" s="69"/>
      <c r="AQ232" s="69"/>
    </row>
    <row r="233" spans="41:43" ht="18.75">
      <c r="AO233" s="69"/>
      <c r="AQ233" s="69"/>
    </row>
    <row r="234" spans="41:43" ht="18.75">
      <c r="AO234" s="69"/>
      <c r="AQ234" s="69"/>
    </row>
    <row r="235" spans="41:43" ht="18.75">
      <c r="AO235" s="69"/>
      <c r="AQ235" s="69"/>
    </row>
    <row r="236" spans="41:43" ht="18.75">
      <c r="AO236" s="69"/>
      <c r="AQ236" s="69"/>
    </row>
    <row r="237" spans="41:43" ht="18.75">
      <c r="AO237" s="69"/>
      <c r="AQ237" s="69"/>
    </row>
    <row r="238" spans="41:43" ht="18.75">
      <c r="AO238" s="69"/>
      <c r="AQ238" s="69"/>
    </row>
    <row r="239" spans="41:43" ht="18.75">
      <c r="AO239" s="69"/>
      <c r="AQ239" s="69"/>
    </row>
    <row r="240" spans="41:43" ht="18.75">
      <c r="AO240" s="69"/>
      <c r="AQ240" s="69"/>
    </row>
    <row r="241" spans="41:43" ht="18.75">
      <c r="AO241" s="69"/>
      <c r="AQ241" s="69"/>
    </row>
    <row r="242" spans="41:43" ht="18.75">
      <c r="AO242" s="69"/>
      <c r="AQ242" s="69"/>
    </row>
    <row r="243" spans="41:43" ht="18.75">
      <c r="AO243" s="69"/>
      <c r="AQ243" s="69"/>
    </row>
    <row r="244" spans="41:43" ht="18.75">
      <c r="AO244" s="69"/>
      <c r="AQ244" s="69"/>
    </row>
    <row r="245" spans="41:43" ht="18.75">
      <c r="AO245" s="69"/>
      <c r="AQ245" s="69"/>
    </row>
    <row r="246" spans="41:43" ht="18.75">
      <c r="AO246" s="69"/>
      <c r="AQ246" s="69"/>
    </row>
    <row r="247" spans="41:43" ht="18.75">
      <c r="AO247" s="69"/>
      <c r="AQ247" s="69"/>
    </row>
    <row r="248" spans="41:43" ht="18.75">
      <c r="AO248" s="69"/>
      <c r="AQ248" s="69"/>
    </row>
    <row r="249" spans="41:43" ht="18.75">
      <c r="AO249" s="69"/>
      <c r="AQ249" s="69"/>
    </row>
    <row r="250" spans="41:43" ht="18.75">
      <c r="AO250" s="69"/>
      <c r="AQ250" s="69"/>
    </row>
    <row r="251" spans="41:43" ht="18.75">
      <c r="AO251" s="69"/>
      <c r="AQ251" s="69"/>
    </row>
    <row r="252" spans="41:43" ht="18.75">
      <c r="AO252" s="69"/>
      <c r="AQ252" s="69"/>
    </row>
    <row r="253" spans="41:43" ht="18.75">
      <c r="AO253" s="69"/>
      <c r="AQ253" s="69"/>
    </row>
    <row r="254" spans="41:43" ht="18.75">
      <c r="AO254" s="69"/>
      <c r="AQ254" s="69"/>
    </row>
    <row r="255" spans="41:43" ht="18.75">
      <c r="AO255" s="69"/>
      <c r="AQ255" s="69"/>
    </row>
    <row r="256" spans="41:43" ht="18.75">
      <c r="AO256" s="69"/>
      <c r="AQ256" s="69"/>
    </row>
    <row r="257" spans="41:43" ht="18.75">
      <c r="AO257" s="69"/>
      <c r="AQ257" s="69"/>
    </row>
    <row r="258" spans="41:43" ht="18.75">
      <c r="AO258" s="69"/>
      <c r="AQ258" s="69"/>
    </row>
    <row r="259" spans="41:43" ht="18.75">
      <c r="AO259" s="69"/>
      <c r="AQ259" s="69"/>
    </row>
    <row r="260" spans="41:43" ht="18.75">
      <c r="AO260" s="69"/>
      <c r="AQ260" s="69"/>
    </row>
    <row r="261" spans="41:43" ht="18.75">
      <c r="AO261" s="69"/>
      <c r="AQ261" s="69"/>
    </row>
    <row r="262" spans="41:43" ht="18.75">
      <c r="AO262" s="69"/>
      <c r="AQ262" s="69"/>
    </row>
    <row r="263" spans="41:43" ht="18.75">
      <c r="AO263" s="69"/>
      <c r="AQ263" s="69"/>
    </row>
    <row r="264" spans="41:43" ht="18.75">
      <c r="AO264" s="69"/>
      <c r="AQ264" s="69"/>
    </row>
    <row r="265" spans="41:43" ht="18.75">
      <c r="AO265" s="69"/>
      <c r="AQ265" s="69"/>
    </row>
    <row r="266" spans="41:43" ht="18.75">
      <c r="AO266" s="69"/>
      <c r="AQ266" s="69"/>
    </row>
    <row r="267" spans="41:43" ht="18.75">
      <c r="AO267" s="69"/>
      <c r="AQ267" s="69"/>
    </row>
    <row r="268" spans="41:43" ht="18.75">
      <c r="AO268" s="69"/>
      <c r="AQ268" s="69"/>
    </row>
    <row r="269" spans="41:43" ht="18.75">
      <c r="AO269" s="69"/>
      <c r="AQ269" s="69"/>
    </row>
    <row r="270" spans="41:43" ht="18.75">
      <c r="AO270" s="69"/>
      <c r="AQ270" s="69"/>
    </row>
    <row r="271" spans="41:43" ht="18.75">
      <c r="AO271" s="69"/>
      <c r="AQ271" s="69"/>
    </row>
    <row r="272" spans="41:43" ht="18.75">
      <c r="AO272" s="69"/>
      <c r="AQ272" s="69"/>
    </row>
    <row r="273" spans="41:43" ht="18.75">
      <c r="AO273" s="69"/>
      <c r="AQ273" s="69"/>
    </row>
    <row r="274" spans="41:43" ht="18.75">
      <c r="AO274" s="69"/>
      <c r="AQ274" s="69"/>
    </row>
    <row r="275" spans="41:43" ht="18.75">
      <c r="AO275" s="69"/>
      <c r="AQ275" s="69"/>
    </row>
    <row r="276" spans="41:43" ht="18.75">
      <c r="AO276" s="69"/>
      <c r="AQ276" s="69"/>
    </row>
    <row r="277" spans="41:43" ht="18.75">
      <c r="AO277" s="69"/>
      <c r="AQ277" s="69"/>
    </row>
    <row r="278" spans="41:43" ht="18.75">
      <c r="AO278" s="69"/>
      <c r="AQ278" s="69"/>
    </row>
    <row r="279" spans="41:43" ht="18.75">
      <c r="AO279" s="69"/>
      <c r="AQ279" s="69"/>
    </row>
    <row r="280" spans="41:43" ht="18.75">
      <c r="AO280" s="69"/>
      <c r="AQ280" s="69"/>
    </row>
    <row r="281" spans="41:43" ht="18.75">
      <c r="AO281" s="69"/>
      <c r="AQ281" s="69"/>
    </row>
    <row r="282" spans="41:43" ht="18.75">
      <c r="AO282" s="69"/>
      <c r="AQ282" s="69"/>
    </row>
    <row r="283" spans="41:43" ht="18.75">
      <c r="AO283" s="69"/>
      <c r="AQ283" s="69"/>
    </row>
    <row r="284" spans="41:43" ht="18.75">
      <c r="AO284" s="69"/>
      <c r="AQ284" s="69"/>
    </row>
    <row r="285" spans="41:43" ht="18.75">
      <c r="AO285" s="69"/>
      <c r="AQ285" s="69"/>
    </row>
    <row r="286" spans="41:43" ht="18.75">
      <c r="AO286" s="69"/>
      <c r="AQ286" s="69"/>
    </row>
    <row r="287" spans="41:43" ht="18.75">
      <c r="AO287" s="69"/>
      <c r="AQ287" s="69"/>
    </row>
    <row r="288" spans="41:43" ht="18.75">
      <c r="AO288" s="69"/>
      <c r="AQ288" s="69"/>
    </row>
    <row r="289" spans="41:43" ht="18.75">
      <c r="AO289" s="69"/>
      <c r="AQ289" s="69"/>
    </row>
    <row r="290" spans="41:43" ht="18.75">
      <c r="AO290" s="69"/>
      <c r="AQ290" s="69"/>
    </row>
    <row r="291" spans="41:43" ht="18.75">
      <c r="AO291" s="69"/>
      <c r="AQ291" s="69"/>
    </row>
    <row r="292" spans="41:43" ht="18.75">
      <c r="AO292" s="69"/>
      <c r="AQ292" s="69"/>
    </row>
    <row r="293" spans="41:43" ht="18.75">
      <c r="AO293" s="69"/>
      <c r="AQ293" s="69"/>
    </row>
    <row r="294" spans="41:43" ht="18.75">
      <c r="AO294" s="69"/>
      <c r="AQ294" s="69"/>
    </row>
    <row r="295" spans="41:43" ht="18.75">
      <c r="AO295" s="69"/>
      <c r="AQ295" s="69"/>
    </row>
    <row r="296" spans="41:43" ht="18.75">
      <c r="AO296" s="69"/>
      <c r="AQ296" s="69"/>
    </row>
    <row r="297" spans="41:43" ht="18.75">
      <c r="AO297" s="69"/>
      <c r="AQ297" s="69"/>
    </row>
    <row r="298" spans="41:43" ht="18.75">
      <c r="AO298" s="69"/>
      <c r="AQ298" s="69"/>
    </row>
    <row r="299" spans="41:43" ht="18.75">
      <c r="AO299" s="69"/>
      <c r="AQ299" s="69"/>
    </row>
    <row r="300" spans="41:43" ht="18.75">
      <c r="AO300" s="69"/>
      <c r="AQ300" s="69"/>
    </row>
    <row r="301" spans="41:43" ht="18.75">
      <c r="AO301" s="69"/>
      <c r="AQ301" s="69"/>
    </row>
    <row r="302" spans="41:43" ht="18.75">
      <c r="AO302" s="69"/>
      <c r="AQ302" s="69"/>
    </row>
    <row r="303" spans="41:43" ht="18.75">
      <c r="AO303" s="69"/>
      <c r="AQ303" s="69"/>
    </row>
    <row r="304" spans="41:43" ht="18.75">
      <c r="AO304" s="69"/>
      <c r="AQ304" s="69"/>
    </row>
    <row r="305" spans="41:43" ht="18.75">
      <c r="AO305" s="69"/>
      <c r="AQ305" s="69"/>
    </row>
    <row r="306" spans="41:43" ht="18.75">
      <c r="AO306" s="69"/>
      <c r="AQ306" s="69"/>
    </row>
    <row r="307" spans="41:43" ht="18.75">
      <c r="AO307" s="69"/>
      <c r="AQ307" s="69"/>
    </row>
    <row r="308" spans="41:43" ht="18.75">
      <c r="AO308" s="69"/>
      <c r="AQ308" s="69"/>
    </row>
    <row r="309" spans="41:43" ht="18.75">
      <c r="AO309" s="69"/>
      <c r="AQ309" s="69"/>
    </row>
    <row r="310" spans="41:43" ht="18.75">
      <c r="AO310" s="69"/>
      <c r="AQ310" s="69"/>
    </row>
    <row r="311" spans="41:43" ht="18.75">
      <c r="AO311" s="69"/>
      <c r="AQ311" s="69"/>
    </row>
    <row r="312" spans="41:43" ht="18.75">
      <c r="AO312" s="69"/>
      <c r="AQ312" s="69"/>
    </row>
    <row r="313" spans="41:43" ht="18.75">
      <c r="AO313" s="69"/>
      <c r="AQ313" s="69"/>
    </row>
    <row r="314" spans="41:43" ht="18.75">
      <c r="AO314" s="69"/>
      <c r="AQ314" s="69"/>
    </row>
    <row r="315" spans="41:43" ht="18.75">
      <c r="AO315" s="69"/>
      <c r="AQ315" s="69"/>
    </row>
    <row r="316" spans="41:43" ht="18.75">
      <c r="AO316" s="69"/>
      <c r="AQ316" s="69"/>
    </row>
    <row r="317" spans="41:43" ht="18.75">
      <c r="AO317" s="69"/>
      <c r="AQ317" s="69"/>
    </row>
    <row r="318" spans="41:43" ht="18.75">
      <c r="AO318" s="69"/>
      <c r="AQ318" s="69"/>
    </row>
    <row r="319" spans="41:43" ht="18.75">
      <c r="AO319" s="69"/>
      <c r="AQ319" s="69"/>
    </row>
    <row r="320" spans="41:43" ht="18.75">
      <c r="AO320" s="69"/>
      <c r="AQ320" s="69"/>
    </row>
    <row r="321" spans="41:43" ht="18.75">
      <c r="AO321" s="69"/>
      <c r="AQ321" s="69"/>
    </row>
    <row r="322" spans="41:43" ht="18.75">
      <c r="AO322" s="69"/>
      <c r="AQ322" s="69"/>
    </row>
    <row r="323" spans="41:43" ht="18.75">
      <c r="AO323" s="69"/>
      <c r="AQ323" s="69"/>
    </row>
    <row r="324" spans="41:43" ht="18.75">
      <c r="AO324" s="69"/>
      <c r="AQ324" s="69"/>
    </row>
    <row r="325" spans="41:43" ht="18.75">
      <c r="AO325" s="69"/>
      <c r="AQ325" s="69"/>
    </row>
    <row r="326" spans="41:43" ht="18.75">
      <c r="AO326" s="69"/>
      <c r="AQ326" s="69"/>
    </row>
    <row r="327" spans="41:43" ht="18.75">
      <c r="AO327" s="69"/>
      <c r="AQ327" s="69"/>
    </row>
    <row r="328" spans="41:43" ht="18.75">
      <c r="AO328" s="69"/>
      <c r="AQ328" s="69"/>
    </row>
    <row r="329" spans="41:43" ht="18.75">
      <c r="AO329" s="69"/>
      <c r="AQ329" s="69"/>
    </row>
    <row r="330" spans="41:43" ht="18.75">
      <c r="AO330" s="69"/>
      <c r="AQ330" s="69"/>
    </row>
    <row r="331" spans="41:43" ht="18.75">
      <c r="AO331" s="69"/>
      <c r="AQ331" s="69"/>
    </row>
    <row r="332" spans="41:43" ht="18.75">
      <c r="AO332" s="69"/>
      <c r="AQ332" s="69"/>
    </row>
    <row r="333" spans="41:43" ht="18.75">
      <c r="AO333" s="69"/>
      <c r="AQ333" s="69"/>
    </row>
    <row r="334" spans="41:43" ht="18.75">
      <c r="AO334" s="69"/>
      <c r="AQ334" s="69"/>
    </row>
    <row r="335" spans="41:43" ht="18.75">
      <c r="AO335" s="69"/>
      <c r="AQ335" s="69"/>
    </row>
    <row r="336" spans="41:43" ht="18.75">
      <c r="AO336" s="69"/>
      <c r="AQ336" s="69"/>
    </row>
    <row r="337" spans="41:43" ht="18.75">
      <c r="AO337" s="69"/>
      <c r="AQ337" s="69"/>
    </row>
    <row r="338" spans="41:43" ht="18.75">
      <c r="AO338" s="69"/>
      <c r="AQ338" s="69"/>
    </row>
    <row r="339" spans="41:43" ht="18.75">
      <c r="AO339" s="69"/>
      <c r="AQ339" s="69"/>
    </row>
    <row r="340" spans="41:43" ht="18.75">
      <c r="AO340" s="69"/>
      <c r="AQ340" s="69"/>
    </row>
    <row r="341" spans="41:43" ht="18.75">
      <c r="AO341" s="69"/>
      <c r="AQ341" s="69"/>
    </row>
    <row r="342" spans="41:43" ht="18.75">
      <c r="AO342" s="69"/>
      <c r="AQ342" s="69"/>
    </row>
    <row r="343" spans="41:43" ht="18.75">
      <c r="AO343" s="69"/>
      <c r="AQ343" s="69"/>
    </row>
    <row r="344" spans="41:43" ht="18.75">
      <c r="AO344" s="69"/>
      <c r="AQ344" s="69"/>
    </row>
    <row r="345" spans="41:43" ht="18.75">
      <c r="AO345" s="69"/>
      <c r="AQ345" s="69"/>
    </row>
    <row r="346" spans="41:43" ht="18.75">
      <c r="AO346" s="69"/>
      <c r="AQ346" s="69"/>
    </row>
    <row r="347" spans="41:43" ht="18.75">
      <c r="AO347" s="69"/>
      <c r="AQ347" s="69"/>
    </row>
    <row r="348" spans="41:43" ht="18.75">
      <c r="AO348" s="69"/>
      <c r="AQ348" s="69"/>
    </row>
    <row r="349" spans="41:43" ht="18.75">
      <c r="AO349" s="69"/>
      <c r="AQ349" s="69"/>
    </row>
    <row r="350" spans="41:43" ht="18.75">
      <c r="AO350" s="69"/>
      <c r="AQ350" s="69"/>
    </row>
    <row r="351" spans="41:43" ht="18.75">
      <c r="AO351" s="69"/>
      <c r="AQ351" s="69"/>
    </row>
    <row r="352" spans="41:43" ht="18.75">
      <c r="AO352" s="69"/>
      <c r="AQ352" s="69"/>
    </row>
    <row r="353" spans="41:43" ht="18.75">
      <c r="AO353" s="69"/>
      <c r="AQ353" s="69"/>
    </row>
    <row r="354" spans="41:43" ht="18.75">
      <c r="AO354" s="69"/>
      <c r="AQ354" s="69"/>
    </row>
    <row r="355" spans="41:43" ht="18.75">
      <c r="AO355" s="69"/>
      <c r="AQ355" s="69"/>
    </row>
    <row r="356" spans="41:43" ht="18.75">
      <c r="AO356" s="69"/>
      <c r="AQ356" s="69"/>
    </row>
    <row r="357" spans="41:43" ht="18.75">
      <c r="AO357" s="69"/>
      <c r="AQ357" s="69"/>
    </row>
    <row r="358" spans="41:43" ht="18.75">
      <c r="AO358" s="69"/>
      <c r="AQ358" s="69"/>
    </row>
    <row r="359" spans="41:43" ht="18.75">
      <c r="AO359" s="69"/>
      <c r="AQ359" s="69"/>
    </row>
    <row r="360" spans="41:43" ht="18.75">
      <c r="AO360" s="69"/>
      <c r="AQ360" s="69"/>
    </row>
    <row r="361" spans="41:43" ht="18.75">
      <c r="AO361" s="69"/>
      <c r="AQ361" s="69"/>
    </row>
    <row r="362" spans="41:43" ht="18.75">
      <c r="AO362" s="69"/>
      <c r="AQ362" s="69"/>
    </row>
    <row r="363" spans="41:43" ht="18.75">
      <c r="AO363" s="69"/>
      <c r="AQ363" s="69"/>
    </row>
    <row r="364" spans="41:43" ht="18.75">
      <c r="AO364" s="69"/>
      <c r="AQ364" s="69"/>
    </row>
    <row r="365" spans="41:43" ht="18.75">
      <c r="AO365" s="69"/>
      <c r="AQ365" s="69"/>
    </row>
    <row r="366" spans="41:43" ht="18.75">
      <c r="AO366" s="69"/>
      <c r="AQ366" s="69"/>
    </row>
    <row r="367" spans="41:43" ht="18.75">
      <c r="AO367" s="69"/>
      <c r="AQ367" s="69"/>
    </row>
    <row r="368" spans="41:43" ht="18.75">
      <c r="AO368" s="69"/>
      <c r="AQ368" s="69"/>
    </row>
    <row r="369" spans="41:43" ht="18.75">
      <c r="AO369" s="69"/>
      <c r="AQ369" s="69"/>
    </row>
    <row r="370" spans="41:43" ht="18.75">
      <c r="AO370" s="69"/>
      <c r="AQ370" s="69"/>
    </row>
    <row r="371" spans="41:43" ht="18.75">
      <c r="AO371" s="69"/>
      <c r="AQ371" s="69"/>
    </row>
    <row r="372" spans="41:43" ht="18.75">
      <c r="AO372" s="69"/>
      <c r="AQ372" s="69"/>
    </row>
    <row r="373" spans="41:43" ht="18.75">
      <c r="AO373" s="69"/>
      <c r="AQ373" s="69"/>
    </row>
    <row r="374" spans="41:43" ht="18.75">
      <c r="AO374" s="69"/>
      <c r="AQ374" s="69"/>
    </row>
    <row r="375" spans="41:43" ht="18.75">
      <c r="AO375" s="69"/>
      <c r="AQ375" s="69"/>
    </row>
    <row r="376" spans="41:43" ht="18.75">
      <c r="AO376" s="69"/>
      <c r="AQ376" s="69"/>
    </row>
    <row r="377" spans="41:43" ht="18.75">
      <c r="AO377" s="69"/>
      <c r="AQ377" s="69"/>
    </row>
    <row r="378" spans="41:43" ht="18.75">
      <c r="AO378" s="69"/>
      <c r="AQ378" s="69"/>
    </row>
    <row r="379" spans="41:43" ht="18.75">
      <c r="AO379" s="69"/>
      <c r="AQ379" s="69"/>
    </row>
    <row r="380" spans="41:43" ht="18.75">
      <c r="AO380" s="69"/>
      <c r="AQ380" s="69"/>
    </row>
    <row r="381" spans="41:43" ht="18.75">
      <c r="AO381" s="69"/>
      <c r="AQ381" s="69"/>
    </row>
    <row r="382" spans="41:43" ht="18.75">
      <c r="AO382" s="69"/>
      <c r="AQ382" s="69"/>
    </row>
    <row r="383" spans="41:43" ht="18.75">
      <c r="AO383" s="69"/>
      <c r="AQ383" s="69"/>
    </row>
    <row r="384" spans="41:43" ht="18.75">
      <c r="AO384" s="69"/>
      <c r="AQ384" s="69"/>
    </row>
    <row r="385" spans="41:43" ht="18.75">
      <c r="AO385" s="69"/>
      <c r="AQ385" s="69"/>
    </row>
    <row r="386" spans="41:43" ht="18.75">
      <c r="AO386" s="69"/>
      <c r="AQ386" s="69"/>
    </row>
    <row r="387" spans="41:43" ht="18.75">
      <c r="AO387" s="69"/>
      <c r="AQ387" s="69"/>
    </row>
    <row r="388" spans="41:43" ht="18.75">
      <c r="AO388" s="69"/>
      <c r="AQ388" s="69"/>
    </row>
    <row r="389" spans="41:43" ht="18.75">
      <c r="AO389" s="69"/>
      <c r="AQ389" s="69"/>
    </row>
    <row r="390" spans="41:43" ht="18.75">
      <c r="AO390" s="69"/>
      <c r="AQ390" s="69"/>
    </row>
    <row r="391" spans="41:43" ht="18.75">
      <c r="AO391" s="69"/>
      <c r="AQ391" s="69"/>
    </row>
    <row r="392" spans="41:43" ht="18.75">
      <c r="AO392" s="69"/>
      <c r="AQ392" s="69"/>
    </row>
    <row r="393" spans="41:43" ht="18.75">
      <c r="AO393" s="69"/>
      <c r="AQ393" s="69"/>
    </row>
    <row r="394" spans="41:43" ht="18.75">
      <c r="AO394" s="69"/>
      <c r="AQ394" s="69"/>
    </row>
    <row r="395" spans="41:43" ht="18.75">
      <c r="AO395" s="69"/>
      <c r="AQ395" s="69"/>
    </row>
    <row r="396" spans="41:43" ht="18.75">
      <c r="AO396" s="69"/>
      <c r="AQ396" s="69"/>
    </row>
    <row r="397" spans="41:43" ht="18.75">
      <c r="AO397" s="69"/>
      <c r="AQ397" s="69"/>
    </row>
    <row r="398" spans="41:43" ht="18.75">
      <c r="AO398" s="69"/>
      <c r="AQ398" s="69"/>
    </row>
    <row r="399" spans="41:43" ht="18.75">
      <c r="AO399" s="69"/>
      <c r="AQ399" s="69"/>
    </row>
    <row r="400" spans="41:43" ht="18.75">
      <c r="AO400" s="69"/>
      <c r="AQ400" s="69"/>
    </row>
    <row r="401" spans="41:43" ht="18.75">
      <c r="AO401" s="69"/>
      <c r="AQ401" s="69"/>
    </row>
    <row r="402" spans="41:43" ht="18.75">
      <c r="AO402" s="69"/>
      <c r="AQ402" s="69"/>
    </row>
    <row r="403" spans="41:43" ht="18.75">
      <c r="AO403" s="69"/>
      <c r="AQ403" s="69"/>
    </row>
    <row r="404" spans="41:43" ht="18.75">
      <c r="AO404" s="69"/>
      <c r="AQ404" s="69"/>
    </row>
    <row r="405" spans="41:43" ht="18.75">
      <c r="AO405" s="69"/>
      <c r="AQ405" s="69"/>
    </row>
    <row r="406" spans="41:43" ht="18.75">
      <c r="AO406" s="69"/>
      <c r="AQ406" s="69"/>
    </row>
    <row r="407" spans="41:43" ht="18.75">
      <c r="AO407" s="69"/>
      <c r="AQ407" s="69"/>
    </row>
    <row r="408" spans="41:43" ht="18.75">
      <c r="AO408" s="69"/>
      <c r="AQ408" s="69"/>
    </row>
    <row r="409" spans="41:43" ht="18.75">
      <c r="AO409" s="69"/>
      <c r="AQ409" s="69"/>
    </row>
    <row r="410" spans="41:43" ht="18.75">
      <c r="AO410" s="69"/>
      <c r="AQ410" s="69"/>
    </row>
    <row r="411" spans="41:43" ht="18.75">
      <c r="AO411" s="69"/>
      <c r="AQ411" s="69"/>
    </row>
    <row r="412" spans="41:43" ht="18.75">
      <c r="AO412" s="69"/>
      <c r="AQ412" s="69"/>
    </row>
    <row r="413" spans="41:43" ht="18.75">
      <c r="AO413" s="69"/>
      <c r="AQ413" s="69"/>
    </row>
    <row r="414" spans="41:43" ht="18.75">
      <c r="AO414" s="69"/>
      <c r="AQ414" s="69"/>
    </row>
    <row r="415" spans="41:43" ht="18.75">
      <c r="AO415" s="69"/>
      <c r="AQ415" s="69"/>
    </row>
    <row r="416" spans="41:43" ht="18.75">
      <c r="AO416" s="69"/>
      <c r="AQ416" s="69"/>
    </row>
    <row r="417" spans="41:43" ht="18.75">
      <c r="AO417" s="69"/>
      <c r="AQ417" s="69"/>
    </row>
    <row r="418" spans="41:43" ht="18.75">
      <c r="AO418" s="69"/>
      <c r="AQ418" s="69"/>
    </row>
    <row r="419" spans="41:43" ht="18.75">
      <c r="AO419" s="69"/>
      <c r="AQ419" s="69"/>
    </row>
    <row r="420" spans="41:43" ht="18.75">
      <c r="AO420" s="69"/>
      <c r="AQ420" s="69"/>
    </row>
    <row r="421" spans="41:43" ht="18.75">
      <c r="AO421" s="69"/>
      <c r="AQ421" s="69"/>
    </row>
    <row r="422" spans="41:43" ht="18.75">
      <c r="AO422" s="69"/>
      <c r="AQ422" s="69"/>
    </row>
    <row r="423" spans="41:43" ht="18.75">
      <c r="AO423" s="69"/>
      <c r="AQ423" s="69"/>
    </row>
    <row r="424" spans="41:43" ht="18.75">
      <c r="AO424" s="69"/>
      <c r="AQ424" s="69"/>
    </row>
    <row r="425" spans="41:43" ht="18.75">
      <c r="AO425" s="69"/>
      <c r="AQ425" s="69"/>
    </row>
    <row r="426" spans="41:43" ht="18.75">
      <c r="AO426" s="69"/>
      <c r="AQ426" s="69"/>
    </row>
    <row r="427" spans="41:43" ht="18.75">
      <c r="AO427" s="69"/>
      <c r="AQ427" s="69"/>
    </row>
    <row r="428" spans="41:43" ht="18.75">
      <c r="AO428" s="69"/>
      <c r="AQ428" s="69"/>
    </row>
    <row r="429" spans="41:43" ht="18.75">
      <c r="AO429" s="69"/>
      <c r="AQ429" s="69"/>
    </row>
    <row r="430" spans="41:43" ht="18.75">
      <c r="AO430" s="69"/>
      <c r="AQ430" s="69"/>
    </row>
    <row r="431" spans="41:43" ht="18.75">
      <c r="AO431" s="69"/>
      <c r="AQ431" s="69"/>
    </row>
    <row r="432" spans="41:43" ht="18.75">
      <c r="AO432" s="69"/>
      <c r="AQ432" s="69"/>
    </row>
    <row r="433" spans="41:43" ht="18.75">
      <c r="AO433" s="69"/>
      <c r="AQ433" s="69"/>
    </row>
    <row r="434" spans="41:43" ht="18.75">
      <c r="AO434" s="69"/>
      <c r="AQ434" s="69"/>
    </row>
    <row r="435" spans="41:43" ht="18.75">
      <c r="AO435" s="69"/>
      <c r="AQ435" s="69"/>
    </row>
    <row r="436" spans="41:43" ht="18.75">
      <c r="AO436" s="69"/>
      <c r="AQ436" s="69"/>
    </row>
    <row r="437" spans="41:43" ht="18.75">
      <c r="AO437" s="69"/>
      <c r="AQ437" s="69"/>
    </row>
    <row r="438" spans="41:43" ht="18.75">
      <c r="AO438" s="69"/>
      <c r="AQ438" s="69"/>
    </row>
    <row r="439" spans="41:43" ht="18.75">
      <c r="AO439" s="69"/>
      <c r="AQ439" s="69"/>
    </row>
    <row r="440" spans="41:43" ht="18.75">
      <c r="AO440" s="69"/>
      <c r="AQ440" s="69"/>
    </row>
    <row r="441" spans="41:43" ht="18.75">
      <c r="AO441" s="69"/>
      <c r="AQ441" s="69"/>
    </row>
    <row r="442" spans="41:43" ht="18.75">
      <c r="AO442" s="69"/>
      <c r="AQ442" s="69"/>
    </row>
    <row r="443" spans="41:43" ht="18.75">
      <c r="AO443" s="69"/>
      <c r="AQ443" s="69"/>
    </row>
    <row r="444" spans="41:43" ht="18.75">
      <c r="AO444" s="69"/>
      <c r="AQ444" s="69"/>
    </row>
    <row r="445" spans="41:43" ht="18.75">
      <c r="AO445" s="69"/>
      <c r="AQ445" s="69"/>
    </row>
    <row r="446" spans="41:43" ht="18.75">
      <c r="AO446" s="69"/>
      <c r="AQ446" s="69"/>
    </row>
    <row r="447" spans="41:43" ht="18.75">
      <c r="AO447" s="69"/>
      <c r="AQ447" s="69"/>
    </row>
    <row r="448" spans="41:43" ht="18.75">
      <c r="AO448" s="69"/>
      <c r="AQ448" s="69"/>
    </row>
    <row r="449" spans="41:43" ht="18.75">
      <c r="AO449" s="69"/>
      <c r="AQ449" s="69"/>
    </row>
    <row r="450" spans="41:43" ht="18.75">
      <c r="AO450" s="69"/>
      <c r="AQ450" s="69"/>
    </row>
    <row r="451" spans="41:43" ht="18.75">
      <c r="AO451" s="69"/>
      <c r="AQ451" s="69"/>
    </row>
    <row r="452" spans="41:43" ht="18.75">
      <c r="AO452" s="69"/>
      <c r="AQ452" s="69"/>
    </row>
    <row r="453" spans="41:43" ht="18.75">
      <c r="AO453" s="69"/>
      <c r="AQ453" s="69"/>
    </row>
    <row r="454" spans="41:43" ht="18.75">
      <c r="AO454" s="69"/>
      <c r="AQ454" s="69"/>
    </row>
    <row r="455" spans="41:43" ht="18.75">
      <c r="AO455" s="69"/>
      <c r="AQ455" s="69"/>
    </row>
    <row r="456" spans="41:43" ht="18.75">
      <c r="AO456" s="69"/>
      <c r="AQ456" s="69"/>
    </row>
    <row r="457" spans="41:43" ht="18.75">
      <c r="AO457" s="69"/>
      <c r="AQ457" s="69"/>
    </row>
    <row r="458" spans="41:43" ht="18.75">
      <c r="AO458" s="69"/>
      <c r="AQ458" s="69"/>
    </row>
    <row r="459" spans="41:43" ht="18.75">
      <c r="AO459" s="69"/>
      <c r="AQ459" s="69"/>
    </row>
    <row r="460" spans="41:43" ht="18.75">
      <c r="AO460" s="69"/>
      <c r="AQ460" s="69"/>
    </row>
    <row r="461" spans="41:43" ht="18.75">
      <c r="AO461" s="69"/>
      <c r="AQ461" s="69"/>
    </row>
    <row r="462" spans="41:43" ht="18.75">
      <c r="AO462" s="69"/>
      <c r="AQ462" s="69"/>
    </row>
    <row r="463" spans="41:43" ht="18.75">
      <c r="AO463" s="69"/>
      <c r="AQ463" s="69"/>
    </row>
    <row r="464" spans="41:43" ht="18.75">
      <c r="AO464" s="69"/>
      <c r="AQ464" s="69"/>
    </row>
    <row r="465" spans="41:43" ht="18.75">
      <c r="AO465" s="69"/>
      <c r="AQ465" s="69"/>
    </row>
    <row r="466" spans="41:43" ht="18.75">
      <c r="AO466" s="69"/>
      <c r="AQ466" s="69"/>
    </row>
    <row r="467" spans="41:43" ht="18.75">
      <c r="AO467" s="69"/>
      <c r="AQ467" s="69"/>
    </row>
    <row r="468" spans="41:43" ht="18.75">
      <c r="AO468" s="69"/>
      <c r="AQ468" s="69"/>
    </row>
    <row r="469" spans="41:43" ht="18.75">
      <c r="AO469" s="69"/>
      <c r="AQ469" s="69"/>
    </row>
    <row r="470" spans="41:43" ht="18.75">
      <c r="AO470" s="69"/>
      <c r="AQ470" s="69"/>
    </row>
    <row r="471" spans="41:43" ht="18.75">
      <c r="AO471" s="69"/>
      <c r="AQ471" s="69"/>
    </row>
    <row r="472" spans="41:43" ht="18.75">
      <c r="AO472" s="69"/>
      <c r="AQ472" s="69"/>
    </row>
    <row r="473" spans="41:43" ht="18.75">
      <c r="AO473" s="69"/>
      <c r="AQ473" s="69"/>
    </row>
    <row r="474" spans="41:43" ht="18.75">
      <c r="AO474" s="69"/>
      <c r="AQ474" s="69"/>
    </row>
    <row r="475" spans="41:43" ht="18.75">
      <c r="AO475" s="69"/>
      <c r="AQ475" s="69"/>
    </row>
    <row r="476" spans="41:43" ht="18.75">
      <c r="AO476" s="69"/>
      <c r="AQ476" s="69"/>
    </row>
    <row r="477" spans="41:43" ht="18.75">
      <c r="AO477" s="69"/>
      <c r="AQ477" s="69"/>
    </row>
    <row r="478" spans="41:43" ht="18.75">
      <c r="AO478" s="69"/>
      <c r="AQ478" s="69"/>
    </row>
    <row r="479" spans="41:43" ht="18.75">
      <c r="AO479" s="69"/>
      <c r="AQ479" s="69"/>
    </row>
    <row r="480" spans="41:43" ht="18.75">
      <c r="AO480" s="69"/>
      <c r="AQ480" s="69"/>
    </row>
    <row r="481" spans="41:43" ht="18.75">
      <c r="AO481" s="69"/>
      <c r="AQ481" s="69"/>
    </row>
    <row r="482" spans="41:43" ht="18.75">
      <c r="AO482" s="69"/>
      <c r="AQ482" s="69"/>
    </row>
    <row r="483" spans="41:43" ht="18.75">
      <c r="AO483" s="69"/>
      <c r="AQ483" s="69"/>
    </row>
    <row r="484" spans="41:43" ht="18.75">
      <c r="AO484" s="69"/>
      <c r="AQ484" s="69"/>
    </row>
    <row r="485" spans="41:43" ht="18.75">
      <c r="AO485" s="69"/>
      <c r="AQ485" s="69"/>
    </row>
    <row r="486" spans="41:43" ht="18.75">
      <c r="AO486" s="69"/>
      <c r="AQ486" s="69"/>
    </row>
    <row r="487" spans="41:43" ht="18.75">
      <c r="AO487" s="69"/>
      <c r="AQ487" s="69"/>
    </row>
    <row r="488" spans="41:43" ht="18.75">
      <c r="AO488" s="69"/>
      <c r="AQ488" s="69"/>
    </row>
    <row r="489" spans="41:43" ht="18.75">
      <c r="AO489" s="69"/>
      <c r="AQ489" s="69"/>
    </row>
    <row r="490" spans="41:43" ht="18.75">
      <c r="AO490" s="69"/>
      <c r="AQ490" s="69"/>
    </row>
    <row r="491" spans="41:43" ht="18.75">
      <c r="AO491" s="69"/>
      <c r="AQ491" s="69"/>
    </row>
    <row r="492" spans="41:43" ht="18.75">
      <c r="AO492" s="69"/>
      <c r="AQ492" s="69"/>
    </row>
    <row r="493" spans="41:43" ht="18.75">
      <c r="AO493" s="69"/>
      <c r="AQ493" s="69"/>
    </row>
    <row r="494" spans="41:43" ht="18.75">
      <c r="AO494" s="69"/>
      <c r="AQ494" s="69"/>
    </row>
    <row r="495" spans="41:43" ht="18.75">
      <c r="AO495" s="69"/>
      <c r="AQ495" s="69"/>
    </row>
    <row r="496" spans="41:43" ht="18.75">
      <c r="AO496" s="69"/>
      <c r="AQ496" s="69"/>
    </row>
    <row r="497" spans="41:43" ht="18.75">
      <c r="AO497" s="69"/>
      <c r="AQ497" s="69"/>
    </row>
    <row r="498" spans="41:43" ht="18.75">
      <c r="AO498" s="69"/>
      <c r="AQ498" s="69"/>
    </row>
    <row r="499" spans="41:43" ht="18.75">
      <c r="AO499" s="69"/>
      <c r="AQ499" s="69"/>
    </row>
    <row r="500" spans="41:43" ht="18.75">
      <c r="AO500" s="69"/>
      <c r="AQ500" s="69"/>
    </row>
    <row r="501" spans="41:43" ht="18.75">
      <c r="AO501" s="69"/>
      <c r="AQ501" s="69"/>
    </row>
    <row r="502" spans="41:43" ht="18.75">
      <c r="AO502" s="69"/>
      <c r="AQ502" s="69"/>
    </row>
    <row r="503" spans="41:43" ht="18.75">
      <c r="AO503" s="69"/>
      <c r="AQ503" s="69"/>
    </row>
    <row r="504" spans="41:43" ht="18.75">
      <c r="AO504" s="69"/>
      <c r="AQ504" s="69"/>
    </row>
    <row r="505" spans="41:43" ht="18.75">
      <c r="AO505" s="69"/>
      <c r="AQ505" s="69"/>
    </row>
    <row r="506" spans="41:43" ht="18.75">
      <c r="AO506" s="69"/>
      <c r="AQ506" s="69"/>
    </row>
    <row r="507" spans="41:43" ht="18.75">
      <c r="AO507" s="69"/>
      <c r="AQ507" s="69"/>
    </row>
    <row r="508" spans="41:43" ht="18.75">
      <c r="AO508" s="69"/>
      <c r="AQ508" s="69"/>
    </row>
    <row r="509" spans="41:43" ht="18.75">
      <c r="AO509" s="69"/>
      <c r="AQ509" s="69"/>
    </row>
    <row r="510" spans="41:43" ht="18.75">
      <c r="AO510" s="69"/>
      <c r="AQ510" s="69"/>
    </row>
    <row r="511" spans="41:43" ht="18.75">
      <c r="AO511" s="69"/>
      <c r="AQ511" s="69"/>
    </row>
    <row r="512" spans="41:43" ht="18.75">
      <c r="AO512" s="69"/>
      <c r="AQ512" s="69"/>
    </row>
    <row r="513" spans="41:43" ht="18.75">
      <c r="AO513" s="69"/>
      <c r="AQ513" s="69"/>
    </row>
    <row r="514" spans="41:43" ht="18.75">
      <c r="AO514" s="69"/>
      <c r="AQ514" s="69"/>
    </row>
    <row r="515" spans="41:43" ht="18.75">
      <c r="AO515" s="69"/>
      <c r="AQ515" s="69"/>
    </row>
    <row r="516" spans="41:43" ht="18.75">
      <c r="AO516" s="69"/>
      <c r="AQ516" s="69"/>
    </row>
    <row r="517" spans="41:43" ht="18.75">
      <c r="AO517" s="69"/>
      <c r="AQ517" s="69"/>
    </row>
    <row r="518" spans="41:43" ht="18.75">
      <c r="AO518" s="69"/>
      <c r="AQ518" s="69"/>
    </row>
    <row r="519" spans="41:43" ht="18.75">
      <c r="AO519" s="69"/>
      <c r="AQ519" s="69"/>
    </row>
    <row r="520" spans="41:43" ht="18.75">
      <c r="AO520" s="69"/>
      <c r="AQ520" s="69"/>
    </row>
    <row r="521" spans="41:43" ht="18.75">
      <c r="AO521" s="69"/>
      <c r="AQ521" s="69"/>
    </row>
    <row r="522" spans="41:43" ht="18.75">
      <c r="AO522" s="69"/>
      <c r="AQ522" s="69"/>
    </row>
    <row r="523" spans="41:43" ht="18.75">
      <c r="AO523" s="69"/>
      <c r="AQ523" s="69"/>
    </row>
    <row r="524" spans="41:43" ht="18.75">
      <c r="AO524" s="69"/>
      <c r="AQ524" s="69"/>
    </row>
    <row r="525" spans="41:43" ht="18.75">
      <c r="AO525" s="69"/>
      <c r="AQ525" s="69"/>
    </row>
    <row r="526" spans="41:43" ht="18.75">
      <c r="AO526" s="69"/>
      <c r="AQ526" s="69"/>
    </row>
    <row r="527" spans="41:43" ht="18.75">
      <c r="AO527" s="69"/>
      <c r="AQ527" s="69"/>
    </row>
    <row r="528" spans="41:43" ht="18.75">
      <c r="AO528" s="69"/>
      <c r="AQ528" s="69"/>
    </row>
    <row r="529" spans="41:43" ht="18.75">
      <c r="AO529" s="69"/>
      <c r="AQ529" s="69"/>
    </row>
    <row r="530" spans="41:43" ht="18.75">
      <c r="AO530" s="69"/>
      <c r="AQ530" s="69"/>
    </row>
    <row r="531" spans="41:43" ht="18.75">
      <c r="AO531" s="69"/>
      <c r="AQ531" s="69"/>
    </row>
    <row r="532" spans="41:43" ht="18.75">
      <c r="AO532" s="69"/>
      <c r="AQ532" s="69"/>
    </row>
    <row r="533" spans="41:43" ht="18.75">
      <c r="AO533" s="69"/>
      <c r="AQ533" s="69"/>
    </row>
    <row r="534" spans="41:43" ht="18.75">
      <c r="AO534" s="69"/>
      <c r="AQ534" s="69"/>
    </row>
    <row r="535" spans="41:43" ht="18.75">
      <c r="AO535" s="69"/>
      <c r="AQ535" s="69"/>
    </row>
    <row r="536" spans="41:43" ht="18.75">
      <c r="AO536" s="69"/>
      <c r="AQ536" s="69"/>
    </row>
    <row r="537" spans="41:43" ht="18.75">
      <c r="AO537" s="69"/>
      <c r="AQ537" s="69"/>
    </row>
    <row r="538" spans="41:43" ht="18.75">
      <c r="AO538" s="69"/>
      <c r="AQ538" s="69"/>
    </row>
    <row r="539" spans="41:43" ht="18.75">
      <c r="AO539" s="69"/>
      <c r="AQ539" s="69"/>
    </row>
    <row r="540" spans="41:43" ht="18.75">
      <c r="AO540" s="69"/>
      <c r="AQ540" s="69"/>
    </row>
    <row r="541" spans="41:43" ht="18.75">
      <c r="AO541" s="69"/>
      <c r="AQ541" s="69"/>
    </row>
    <row r="542" spans="41:43" ht="18.75">
      <c r="AO542" s="69"/>
      <c r="AQ542" s="69"/>
    </row>
    <row r="543" spans="41:43" ht="18.75">
      <c r="AO543" s="69"/>
      <c r="AQ543" s="69"/>
    </row>
    <row r="544" spans="41:43" ht="18.75">
      <c r="AO544" s="69"/>
      <c r="AQ544" s="69"/>
    </row>
    <row r="545" spans="41:43" ht="18.75">
      <c r="AO545" s="69"/>
      <c r="AQ545" s="69"/>
    </row>
    <row r="546" spans="41:43" ht="18.75">
      <c r="AO546" s="69"/>
      <c r="AQ546" s="69"/>
    </row>
    <row r="547" spans="41:43" ht="18.75">
      <c r="AO547" s="69"/>
      <c r="AQ547" s="69"/>
    </row>
    <row r="548" spans="41:43" ht="18.75">
      <c r="AO548" s="69"/>
      <c r="AQ548" s="69"/>
    </row>
    <row r="549" spans="41:43" ht="18.75">
      <c r="AO549" s="69"/>
      <c r="AQ549" s="69"/>
    </row>
    <row r="550" spans="41:43" ht="18.75">
      <c r="AO550" s="69"/>
      <c r="AQ550" s="69"/>
    </row>
    <row r="551" spans="41:43" ht="18.75">
      <c r="AO551" s="69"/>
      <c r="AQ551" s="69"/>
    </row>
    <row r="552" spans="41:43" ht="18.75">
      <c r="AO552" s="69"/>
      <c r="AQ552" s="69"/>
    </row>
    <row r="553" spans="41:43" ht="18.75">
      <c r="AO553" s="69"/>
      <c r="AQ553" s="69"/>
    </row>
    <row r="554" spans="41:43" ht="18.75">
      <c r="AO554" s="69"/>
      <c r="AQ554" s="69"/>
    </row>
    <row r="555" spans="41:43" ht="18.75">
      <c r="AO555" s="69"/>
      <c r="AQ555" s="69"/>
    </row>
    <row r="556" spans="41:43" ht="18.75">
      <c r="AO556" s="69"/>
      <c r="AQ556" s="69"/>
    </row>
    <row r="557" spans="41:43" ht="18.75">
      <c r="AO557" s="69"/>
      <c r="AQ557" s="69"/>
    </row>
    <row r="558" spans="41:43" ht="18.75">
      <c r="AO558" s="69"/>
      <c r="AQ558" s="69"/>
    </row>
    <row r="559" spans="41:43" ht="18.75">
      <c r="AO559" s="69"/>
      <c r="AQ559" s="69"/>
    </row>
    <row r="560" spans="41:43" ht="18.75">
      <c r="AO560" s="69"/>
      <c r="AQ560" s="69"/>
    </row>
    <row r="561" spans="41:43" ht="18.75">
      <c r="AO561" s="69"/>
      <c r="AQ561" s="69"/>
    </row>
    <row r="562" spans="41:43" ht="18.75">
      <c r="AO562" s="69"/>
      <c r="AQ562" s="69"/>
    </row>
    <row r="563" spans="41:43" ht="18.75">
      <c r="AO563" s="69"/>
      <c r="AQ563" s="69"/>
    </row>
    <row r="564" spans="41:43" ht="18.75">
      <c r="AO564" s="69"/>
      <c r="AQ564" s="69"/>
    </row>
    <row r="565" spans="41:43" ht="18.75">
      <c r="AO565" s="69"/>
      <c r="AQ565" s="69"/>
    </row>
    <row r="566" spans="41:43" ht="18.75">
      <c r="AO566" s="69"/>
      <c r="AQ566" s="69"/>
    </row>
    <row r="567" spans="41:43" ht="18.75">
      <c r="AO567" s="69"/>
      <c r="AQ567" s="69"/>
    </row>
    <row r="568" spans="41:43" ht="18.75">
      <c r="AO568" s="69"/>
      <c r="AQ568" s="69"/>
    </row>
    <row r="569" spans="41:43" ht="18.75">
      <c r="AO569" s="69"/>
      <c r="AQ569" s="69"/>
    </row>
    <row r="570" spans="41:43" ht="18.75">
      <c r="AO570" s="69"/>
      <c r="AQ570" s="69"/>
    </row>
    <row r="571" spans="41:43" ht="18.75">
      <c r="AO571" s="69"/>
      <c r="AQ571" s="69"/>
    </row>
    <row r="572" spans="41:43" ht="18.75">
      <c r="AO572" s="69"/>
      <c r="AQ572" s="69"/>
    </row>
    <row r="573" spans="41:43" ht="18.75">
      <c r="AO573" s="69"/>
      <c r="AQ573" s="69"/>
    </row>
    <row r="574" spans="41:43" ht="18.75">
      <c r="AO574" s="69"/>
      <c r="AQ574" s="69"/>
    </row>
    <row r="575" spans="41:43" ht="18.75">
      <c r="AO575" s="69"/>
      <c r="AQ575" s="69"/>
    </row>
    <row r="576" spans="41:43" ht="18.75">
      <c r="AO576" s="69"/>
      <c r="AQ576" s="69"/>
    </row>
    <row r="577" spans="41:43" ht="18.75">
      <c r="AO577" s="69"/>
      <c r="AQ577" s="69"/>
    </row>
    <row r="578" spans="41:43" ht="18.75">
      <c r="AO578" s="69"/>
      <c r="AQ578" s="69"/>
    </row>
    <row r="579" spans="41:43" ht="18.75">
      <c r="AO579" s="69"/>
      <c r="AQ579" s="69"/>
    </row>
    <row r="580" spans="41:43" ht="18.75">
      <c r="AO580" s="69"/>
      <c r="AQ580" s="69"/>
    </row>
    <row r="581" spans="41:43" ht="18.75">
      <c r="AO581" s="69"/>
      <c r="AQ581" s="69"/>
    </row>
    <row r="582" spans="41:43" ht="18.75">
      <c r="AO582" s="69"/>
      <c r="AQ582" s="69"/>
    </row>
    <row r="583" spans="41:43" ht="18.75">
      <c r="AO583" s="69"/>
      <c r="AQ583" s="69"/>
    </row>
    <row r="584" spans="41:43" ht="18.75">
      <c r="AO584" s="69"/>
      <c r="AQ584" s="69"/>
    </row>
    <row r="585" spans="41:43" ht="18.75">
      <c r="AO585" s="69"/>
      <c r="AQ585" s="69"/>
    </row>
    <row r="586" spans="41:43" ht="18.75">
      <c r="AO586" s="69"/>
      <c r="AQ586" s="69"/>
    </row>
    <row r="587" spans="41:43" ht="18.75">
      <c r="AO587" s="69"/>
      <c r="AQ587" s="69"/>
    </row>
    <row r="588" spans="41:43" ht="18.75">
      <c r="AO588" s="69"/>
      <c r="AQ588" s="69"/>
    </row>
    <row r="589" spans="41:43" ht="18.75">
      <c r="AO589" s="69"/>
      <c r="AQ589" s="69"/>
    </row>
    <row r="590" spans="41:43" ht="18.75">
      <c r="AO590" s="69"/>
      <c r="AQ590" s="69"/>
    </row>
    <row r="591" spans="41:43" ht="18.75">
      <c r="AO591" s="69"/>
      <c r="AQ591" s="69"/>
    </row>
    <row r="592" spans="41:43" ht="18.75">
      <c r="AO592" s="69"/>
      <c r="AQ592" s="69"/>
    </row>
    <row r="593" spans="41:43" ht="18.75">
      <c r="AO593" s="69"/>
      <c r="AQ593" s="69"/>
    </row>
    <row r="594" spans="41:43" ht="18.75">
      <c r="AO594" s="69"/>
      <c r="AQ594" s="69"/>
    </row>
    <row r="595" spans="41:43" ht="18.75">
      <c r="AO595" s="69"/>
      <c r="AQ595" s="69"/>
    </row>
    <row r="596" spans="41:43" ht="18.75">
      <c r="AO596" s="69"/>
      <c r="AQ596" s="69"/>
    </row>
    <row r="597" spans="41:43" ht="18.75">
      <c r="AO597" s="69"/>
      <c r="AQ597" s="69"/>
    </row>
    <row r="598" spans="41:43" ht="18.75">
      <c r="AO598" s="69"/>
      <c r="AQ598" s="69"/>
    </row>
    <row r="599" spans="41:43" ht="18.75">
      <c r="AO599" s="69"/>
      <c r="AQ599" s="69"/>
    </row>
    <row r="600" spans="41:43" ht="18.75">
      <c r="AO600" s="69"/>
      <c r="AQ600" s="69"/>
    </row>
    <row r="601" spans="41:43" ht="18.75">
      <c r="AO601" s="69"/>
      <c r="AQ601" s="69"/>
    </row>
    <row r="602" spans="41:43" ht="18.75">
      <c r="AO602" s="69"/>
      <c r="AQ602" s="69"/>
    </row>
    <row r="603" spans="41:43" ht="18.75">
      <c r="AO603" s="69"/>
      <c r="AQ603" s="69"/>
    </row>
    <row r="604" spans="41:43" ht="18.75">
      <c r="AO604" s="69"/>
      <c r="AQ604" s="69"/>
    </row>
    <row r="605" spans="41:43" ht="18.75">
      <c r="AO605" s="69"/>
      <c r="AQ605" s="69"/>
    </row>
    <row r="606" spans="41:43" ht="18.75">
      <c r="AO606" s="69"/>
      <c r="AQ606" s="69"/>
    </row>
    <row r="607" spans="41:43" ht="18.75">
      <c r="AO607" s="69"/>
      <c r="AQ607" s="69"/>
    </row>
    <row r="608" spans="41:43" ht="18.75">
      <c r="AO608" s="69"/>
      <c r="AQ608" s="69"/>
    </row>
    <row r="609" spans="41:43" ht="18.75">
      <c r="AO609" s="69"/>
      <c r="AQ609" s="69"/>
    </row>
    <row r="610" spans="41:43" ht="18.75">
      <c r="AO610" s="69"/>
      <c r="AQ610" s="69"/>
    </row>
    <row r="611" spans="41:43" ht="18.75">
      <c r="AO611" s="69"/>
      <c r="AQ611" s="69"/>
    </row>
    <row r="612" spans="41:43" ht="18.75">
      <c r="AO612" s="69"/>
      <c r="AQ612" s="69"/>
    </row>
    <row r="613" spans="41:43" ht="18.75">
      <c r="AO613" s="69"/>
      <c r="AQ613" s="69"/>
    </row>
    <row r="614" spans="41:43" ht="18.75">
      <c r="AO614" s="69"/>
      <c r="AQ614" s="69"/>
    </row>
    <row r="615" spans="41:43" ht="18.75">
      <c r="AO615" s="69"/>
      <c r="AQ615" s="69"/>
    </row>
    <row r="616" spans="41:43" ht="18.75">
      <c r="AO616" s="69"/>
      <c r="AQ616" s="69"/>
    </row>
    <row r="617" spans="41:43" ht="18.75">
      <c r="AO617" s="69"/>
      <c r="AQ617" s="69"/>
    </row>
    <row r="618" spans="41:43" ht="18.75">
      <c r="AO618" s="69"/>
      <c r="AQ618" s="69"/>
    </row>
    <row r="619" spans="41:43" ht="18.75">
      <c r="AO619" s="69"/>
      <c r="AQ619" s="69"/>
    </row>
    <row r="620" spans="41:43" ht="18.75">
      <c r="AO620" s="69"/>
      <c r="AQ620" s="69"/>
    </row>
    <row r="621" spans="41:43" ht="18.75">
      <c r="AO621" s="69"/>
      <c r="AQ621" s="69"/>
    </row>
    <row r="622" spans="41:43" ht="18.75">
      <c r="AO622" s="69"/>
      <c r="AQ622" s="69"/>
    </row>
    <row r="623" spans="41:43" ht="18.75">
      <c r="AO623" s="69"/>
      <c r="AQ623" s="69"/>
    </row>
    <row r="624" spans="41:43" ht="18.75">
      <c r="AO624" s="69"/>
      <c r="AQ624" s="69"/>
    </row>
    <row r="625" spans="41:43" ht="18.75">
      <c r="AO625" s="69"/>
      <c r="AQ625" s="69"/>
    </row>
    <row r="626" spans="41:43" ht="18.75">
      <c r="AO626" s="69"/>
      <c r="AQ626" s="69"/>
    </row>
    <row r="627" spans="41:43" ht="18.75">
      <c r="AO627" s="69"/>
      <c r="AQ627" s="69"/>
    </row>
    <row r="628" spans="41:43" ht="18.75">
      <c r="AO628" s="69"/>
      <c r="AQ628" s="69"/>
    </row>
    <row r="629" spans="41:43" ht="18.75">
      <c r="AO629" s="69"/>
      <c r="AQ629" s="69"/>
    </row>
    <row r="630" spans="41:43" ht="18.75">
      <c r="AO630" s="69"/>
      <c r="AQ630" s="69"/>
    </row>
    <row r="631" spans="41:43" ht="18.75">
      <c r="AO631" s="69"/>
      <c r="AQ631" s="69"/>
    </row>
    <row r="632" spans="41:43" ht="18.75">
      <c r="AO632" s="69"/>
      <c r="AQ632" s="69"/>
    </row>
    <row r="633" spans="41:43" ht="18.75">
      <c r="AO633" s="69"/>
      <c r="AQ633" s="69"/>
    </row>
    <row r="634" spans="41:43" ht="18.75">
      <c r="AO634" s="69"/>
      <c r="AQ634" s="69"/>
    </row>
    <row r="635" spans="41:43" ht="18.75">
      <c r="AO635" s="69"/>
      <c r="AQ635" s="69"/>
    </row>
    <row r="636" spans="41:43" ht="18.75">
      <c r="AO636" s="69"/>
      <c r="AQ636" s="69"/>
    </row>
    <row r="637" spans="41:43" ht="18.75">
      <c r="AO637" s="69"/>
      <c r="AQ637" s="69"/>
    </row>
    <row r="638" spans="41:43" ht="18.75">
      <c r="AO638" s="69"/>
      <c r="AQ638" s="69"/>
    </row>
    <row r="639" spans="41:43" ht="18.75">
      <c r="AO639" s="69"/>
      <c r="AQ639" s="69"/>
    </row>
    <row r="640" spans="41:43" ht="18.75">
      <c r="AO640" s="69"/>
      <c r="AQ640" s="69"/>
    </row>
    <row r="641" spans="41:43" ht="18.75">
      <c r="AO641" s="69"/>
      <c r="AQ641" s="69"/>
    </row>
    <row r="642" spans="41:43" ht="18.75">
      <c r="AO642" s="69"/>
      <c r="AQ642" s="69"/>
    </row>
    <row r="643" spans="41:43" ht="18.75">
      <c r="AO643" s="69"/>
      <c r="AQ643" s="69"/>
    </row>
    <row r="644" spans="41:43" ht="18.75">
      <c r="AO644" s="69"/>
      <c r="AQ644" s="69"/>
    </row>
    <row r="645" spans="41:43" ht="18.75">
      <c r="AO645" s="69"/>
      <c r="AQ645" s="69"/>
    </row>
    <row r="646" spans="41:43" ht="18.75">
      <c r="AO646" s="69"/>
      <c r="AQ646" s="69"/>
    </row>
    <row r="647" spans="41:43" ht="18.75">
      <c r="AO647" s="69"/>
      <c r="AQ647" s="69"/>
    </row>
    <row r="648" spans="41:43" ht="18.75">
      <c r="AO648" s="69"/>
      <c r="AQ648" s="69"/>
    </row>
    <row r="649" spans="41:43" ht="18.75">
      <c r="AO649" s="69"/>
      <c r="AQ649" s="69"/>
    </row>
    <row r="650" spans="41:43" ht="18.75">
      <c r="AO650" s="69"/>
      <c r="AQ650" s="69"/>
    </row>
    <row r="651" spans="41:43" ht="18.75">
      <c r="AO651" s="69"/>
      <c r="AQ651" s="69"/>
    </row>
    <row r="652" spans="41:43" ht="18.75">
      <c r="AO652" s="69"/>
      <c r="AQ652" s="69"/>
    </row>
    <row r="653" spans="41:43" ht="18.75">
      <c r="AO653" s="69"/>
      <c r="AQ653" s="69"/>
    </row>
    <row r="654" spans="41:43" ht="18.75">
      <c r="AO654" s="69"/>
      <c r="AQ654" s="69"/>
    </row>
    <row r="655" spans="41:43" ht="18.75">
      <c r="AO655" s="69"/>
      <c r="AQ655" s="69"/>
    </row>
    <row r="656" spans="41:43" ht="18.75">
      <c r="AO656" s="69"/>
      <c r="AQ656" s="69"/>
    </row>
    <row r="657" spans="41:43" ht="18.75">
      <c r="AO657" s="69"/>
      <c r="AQ657" s="69"/>
    </row>
    <row r="658" spans="41:43" ht="18.75">
      <c r="AO658" s="69"/>
      <c r="AQ658" s="69"/>
    </row>
    <row r="659" spans="41:43" ht="18.75">
      <c r="AO659" s="69"/>
      <c r="AQ659" s="69"/>
    </row>
    <row r="660" spans="41:43" ht="18.75">
      <c r="AO660" s="69"/>
      <c r="AQ660" s="69"/>
    </row>
    <row r="661" spans="41:43" ht="18.75">
      <c r="AO661" s="69"/>
      <c r="AQ661" s="69"/>
    </row>
    <row r="662" spans="41:43" ht="18.75">
      <c r="AO662" s="69"/>
      <c r="AQ662" s="69"/>
    </row>
    <row r="663" spans="41:43" ht="18.75">
      <c r="AO663" s="69"/>
      <c r="AQ663" s="69"/>
    </row>
    <row r="664" spans="41:43" ht="18.75">
      <c r="AO664" s="69"/>
      <c r="AQ664" s="69"/>
    </row>
    <row r="665" spans="41:43" ht="18.75">
      <c r="AO665" s="69"/>
      <c r="AQ665" s="69"/>
    </row>
    <row r="666" spans="41:43" ht="18.75">
      <c r="AO666" s="69"/>
      <c r="AQ666" s="69"/>
    </row>
    <row r="667" spans="41:43" ht="18.75">
      <c r="AO667" s="69"/>
      <c r="AQ667" s="69"/>
    </row>
    <row r="668" spans="41:43" ht="18.75">
      <c r="AO668" s="69"/>
      <c r="AQ668" s="69"/>
    </row>
    <row r="669" spans="41:43" ht="18.75">
      <c r="AO669" s="69"/>
      <c r="AQ669" s="69"/>
    </row>
    <row r="670" spans="41:43" ht="18.75">
      <c r="AO670" s="69"/>
      <c r="AQ670" s="69"/>
    </row>
    <row r="671" spans="41:43" ht="18.75">
      <c r="AO671" s="69"/>
      <c r="AQ671" s="69"/>
    </row>
    <row r="672" spans="41:43" ht="18.75">
      <c r="AO672" s="69"/>
      <c r="AQ672" s="69"/>
    </row>
    <row r="673" spans="41:43" ht="18.75">
      <c r="AO673" s="69"/>
      <c r="AQ673" s="69"/>
    </row>
    <row r="674" spans="41:43" ht="18.75">
      <c r="AO674" s="69"/>
      <c r="AQ674" s="69"/>
    </row>
    <row r="675" spans="41:43" ht="18.75">
      <c r="AO675" s="69"/>
      <c r="AQ675" s="69"/>
    </row>
    <row r="676" spans="41:43" ht="18.75">
      <c r="AO676" s="69"/>
      <c r="AQ676" s="69"/>
    </row>
    <row r="677" spans="41:43" ht="18.75">
      <c r="AO677" s="69"/>
      <c r="AQ677" s="69"/>
    </row>
    <row r="678" spans="41:43" ht="18.75">
      <c r="AO678" s="69"/>
      <c r="AQ678" s="69"/>
    </row>
    <row r="679" spans="41:43" ht="18.75">
      <c r="AO679" s="69"/>
      <c r="AQ679" s="69"/>
    </row>
    <row r="680" spans="41:43" ht="18.75">
      <c r="AO680" s="69"/>
      <c r="AQ680" s="69"/>
    </row>
    <row r="681" spans="41:43" ht="18.75">
      <c r="AO681" s="69"/>
      <c r="AQ681" s="69"/>
    </row>
    <row r="682" spans="41:43" ht="18.75">
      <c r="AO682" s="69"/>
      <c r="AQ682" s="69"/>
    </row>
    <row r="683" spans="41:43" ht="18.75">
      <c r="AO683" s="69"/>
      <c r="AQ683" s="69"/>
    </row>
    <row r="684" spans="41:43" ht="18.75">
      <c r="AO684" s="69"/>
      <c r="AQ684" s="69"/>
    </row>
    <row r="685" spans="41:43" ht="18.75">
      <c r="AO685" s="69"/>
      <c r="AQ685" s="69"/>
    </row>
    <row r="686" spans="41:43" ht="18.75">
      <c r="AO686" s="69"/>
      <c r="AQ686" s="69"/>
    </row>
    <row r="687" spans="41:43" ht="18.75">
      <c r="AO687" s="69"/>
      <c r="AQ687" s="69"/>
    </row>
    <row r="688" spans="41:43" ht="18.75">
      <c r="AO688" s="69"/>
      <c r="AQ688" s="69"/>
    </row>
    <row r="689" spans="41:43" ht="18.75">
      <c r="AO689" s="69"/>
      <c r="AQ689" s="69"/>
    </row>
    <row r="690" spans="41:43" ht="18.75">
      <c r="AO690" s="69"/>
      <c r="AQ690" s="69"/>
    </row>
    <row r="691" spans="41:43" ht="18.75">
      <c r="AO691" s="69"/>
      <c r="AQ691" s="69"/>
    </row>
    <row r="692" spans="41:43" ht="18.75">
      <c r="AO692" s="69"/>
      <c r="AQ692" s="69"/>
    </row>
    <row r="693" spans="41:43" ht="18.75">
      <c r="AO693" s="69"/>
      <c r="AQ693" s="69"/>
    </row>
    <row r="694" spans="41:43" ht="18.75">
      <c r="AO694" s="69"/>
      <c r="AQ694" s="69"/>
    </row>
    <row r="695" spans="41:43" ht="18.75">
      <c r="AO695" s="69"/>
      <c r="AQ695" s="69"/>
    </row>
    <row r="696" spans="41:43" ht="18.75">
      <c r="AO696" s="69"/>
      <c r="AQ696" s="69"/>
    </row>
    <row r="697" spans="41:43" ht="18.75">
      <c r="AO697" s="69"/>
      <c r="AQ697" s="69"/>
    </row>
    <row r="698" spans="41:43" ht="18.75">
      <c r="AO698" s="69"/>
      <c r="AQ698" s="69"/>
    </row>
    <row r="699" spans="41:43" ht="18.75">
      <c r="AO699" s="69"/>
      <c r="AQ699" s="69"/>
    </row>
    <row r="700" spans="41:43" ht="18.75">
      <c r="AO700" s="69"/>
      <c r="AQ700" s="69"/>
    </row>
    <row r="701" spans="41:43" ht="18.75">
      <c r="AO701" s="69"/>
      <c r="AQ701" s="69"/>
    </row>
    <row r="702" spans="41:43" ht="18.75">
      <c r="AO702" s="69"/>
      <c r="AQ702" s="69"/>
    </row>
    <row r="703" spans="41:43" ht="18.75">
      <c r="AO703" s="69"/>
      <c r="AQ703" s="69"/>
    </row>
    <row r="704" spans="41:43" ht="18.75">
      <c r="AO704" s="69"/>
      <c r="AQ704" s="69"/>
    </row>
    <row r="705" spans="41:43" ht="18.75">
      <c r="AO705" s="69"/>
      <c r="AQ705" s="69"/>
    </row>
    <row r="706" spans="41:43" ht="18.75">
      <c r="AO706" s="69"/>
      <c r="AQ706" s="69"/>
    </row>
    <row r="707" spans="41:43" ht="18.75">
      <c r="AO707" s="69"/>
      <c r="AQ707" s="69"/>
    </row>
    <row r="708" spans="41:43" ht="18.75">
      <c r="AO708" s="69"/>
      <c r="AQ708" s="69"/>
    </row>
    <row r="709" spans="41:43" ht="18.75">
      <c r="AO709" s="69"/>
      <c r="AQ709" s="69"/>
    </row>
    <row r="710" spans="41:43" ht="18.75">
      <c r="AO710" s="69"/>
      <c r="AQ710" s="69"/>
    </row>
    <row r="711" spans="41:43" ht="18.75">
      <c r="AO711" s="69"/>
      <c r="AQ711" s="69"/>
    </row>
    <row r="712" spans="41:43" ht="18.75">
      <c r="AO712" s="69"/>
      <c r="AQ712" s="69"/>
    </row>
    <row r="713" spans="41:43" ht="18.75">
      <c r="AO713" s="69"/>
      <c r="AQ713" s="69"/>
    </row>
    <row r="714" spans="41:43" ht="18.75">
      <c r="AO714" s="69"/>
      <c r="AQ714" s="69"/>
    </row>
    <row r="715" spans="41:43" ht="18.75">
      <c r="AO715" s="69"/>
      <c r="AQ715" s="69"/>
    </row>
    <row r="716" spans="41:43" ht="18.75">
      <c r="AO716" s="69"/>
      <c r="AQ716" s="69"/>
    </row>
    <row r="717" spans="41:43" ht="18.75">
      <c r="AO717" s="69"/>
      <c r="AQ717" s="69"/>
    </row>
    <row r="718" spans="41:43" ht="18.75">
      <c r="AO718" s="69"/>
      <c r="AQ718" s="69"/>
    </row>
    <row r="719" spans="41:43" ht="18.75">
      <c r="AO719" s="69"/>
      <c r="AQ719" s="69"/>
    </row>
    <row r="720" spans="41:43" ht="18.75">
      <c r="AO720" s="69"/>
      <c r="AQ720" s="69"/>
    </row>
    <row r="721" spans="41:43" ht="18.75">
      <c r="AO721" s="69"/>
      <c r="AQ721" s="69"/>
    </row>
    <row r="722" spans="41:43" ht="18.75">
      <c r="AO722" s="69"/>
      <c r="AQ722" s="69"/>
    </row>
    <row r="723" spans="41:43" ht="18.75">
      <c r="AO723" s="69"/>
      <c r="AQ723" s="69"/>
    </row>
    <row r="724" spans="41:43" ht="18.75">
      <c r="AO724" s="69"/>
      <c r="AQ724" s="69"/>
    </row>
    <row r="725" spans="41:43" ht="18.75">
      <c r="AO725" s="69"/>
      <c r="AQ725" s="69"/>
    </row>
    <row r="726" spans="41:43" ht="18.75">
      <c r="AO726" s="69"/>
      <c r="AQ726" s="69"/>
    </row>
    <row r="727" spans="41:43" ht="18.75">
      <c r="AO727" s="69"/>
      <c r="AQ727" s="69"/>
    </row>
    <row r="728" spans="41:43" ht="18.75">
      <c r="AO728" s="69"/>
      <c r="AQ728" s="69"/>
    </row>
    <row r="729" spans="41:43" ht="18.75">
      <c r="AO729" s="69"/>
      <c r="AQ729" s="69"/>
    </row>
    <row r="730" spans="41:43" ht="18.75">
      <c r="AO730" s="69"/>
      <c r="AQ730" s="69"/>
    </row>
    <row r="731" spans="41:43" ht="18.75">
      <c r="AO731" s="69"/>
      <c r="AQ731" s="69"/>
    </row>
    <row r="732" spans="41:43" ht="18.75">
      <c r="AO732" s="69"/>
      <c r="AQ732" s="69"/>
    </row>
    <row r="733" spans="41:43" ht="18.75">
      <c r="AO733" s="69"/>
      <c r="AQ733" s="69"/>
    </row>
    <row r="734" spans="41:43" ht="18.75">
      <c r="AO734" s="69"/>
      <c r="AQ734" s="69"/>
    </row>
    <row r="735" spans="41:43" ht="18.75">
      <c r="AO735" s="69"/>
      <c r="AQ735" s="69"/>
    </row>
    <row r="736" spans="41:43" ht="18.75">
      <c r="AO736" s="69"/>
      <c r="AQ736" s="69"/>
    </row>
    <row r="737" spans="41:43" ht="18.75">
      <c r="AO737" s="69"/>
      <c r="AQ737" s="69"/>
    </row>
    <row r="738" spans="41:43" ht="18.75">
      <c r="AO738" s="69"/>
      <c r="AQ738" s="69"/>
    </row>
    <row r="739" spans="41:43" ht="18.75">
      <c r="AO739" s="69"/>
      <c r="AQ739" s="69"/>
    </row>
    <row r="740" spans="41:43" ht="18.75">
      <c r="AO740" s="69"/>
      <c r="AQ740" s="69"/>
    </row>
    <row r="741" spans="41:43" ht="18.75">
      <c r="AO741" s="69"/>
      <c r="AQ741" s="69"/>
    </row>
    <row r="742" spans="41:43" ht="18.75">
      <c r="AO742" s="69"/>
      <c r="AQ742" s="69"/>
    </row>
    <row r="743" spans="41:43" ht="18.75">
      <c r="AO743" s="69"/>
      <c r="AQ743" s="69"/>
    </row>
    <row r="744" spans="41:43" ht="18.75">
      <c r="AO744" s="69"/>
      <c r="AQ744" s="69"/>
    </row>
    <row r="745" spans="41:43" ht="18.75">
      <c r="AO745" s="69"/>
      <c r="AQ745" s="69"/>
    </row>
    <row r="746" spans="41:43" ht="18.75">
      <c r="AO746" s="69"/>
      <c r="AQ746" s="69"/>
    </row>
    <row r="747" spans="41:43" ht="18.75">
      <c r="AO747" s="69"/>
      <c r="AQ747" s="69"/>
    </row>
    <row r="748" spans="41:43" ht="18.75">
      <c r="AO748" s="69"/>
      <c r="AQ748" s="69"/>
    </row>
    <row r="749" spans="41:43" ht="18.75">
      <c r="AO749" s="69"/>
      <c r="AQ749" s="69"/>
    </row>
    <row r="750" spans="41:43" ht="18.75">
      <c r="AO750" s="69"/>
      <c r="AQ750" s="69"/>
    </row>
    <row r="751" spans="41:43" ht="18.75">
      <c r="AO751" s="69"/>
      <c r="AQ751" s="69"/>
    </row>
    <row r="752" spans="41:43" ht="18.75">
      <c r="AO752" s="69"/>
      <c r="AQ752" s="69"/>
    </row>
    <row r="753" spans="41:43" ht="18.75">
      <c r="AO753" s="69"/>
      <c r="AQ753" s="69"/>
    </row>
    <row r="754" spans="41:43" ht="18.75">
      <c r="AO754" s="69"/>
      <c r="AQ754" s="69"/>
    </row>
    <row r="755" spans="41:43" ht="18.75">
      <c r="AO755" s="69"/>
      <c r="AQ755" s="69"/>
    </row>
    <row r="756" spans="41:43" ht="18.75">
      <c r="AO756" s="69"/>
      <c r="AQ756" s="69"/>
    </row>
    <row r="757" spans="41:43" ht="18.75">
      <c r="AO757" s="69"/>
      <c r="AQ757" s="69"/>
    </row>
    <row r="758" spans="41:43" ht="18.75">
      <c r="AO758" s="69"/>
      <c r="AQ758" s="69"/>
    </row>
    <row r="759" spans="41:43" ht="18.75">
      <c r="AO759" s="69"/>
      <c r="AQ759" s="69"/>
    </row>
    <row r="760" spans="41:43" ht="18.75">
      <c r="AO760" s="69"/>
      <c r="AQ760" s="69"/>
    </row>
    <row r="761" spans="41:43" ht="18.75">
      <c r="AO761" s="69"/>
      <c r="AQ761" s="69"/>
    </row>
    <row r="762" spans="41:43" ht="18.75">
      <c r="AO762" s="69"/>
      <c r="AQ762" s="69"/>
    </row>
    <row r="763" spans="41:43" ht="18.75">
      <c r="AO763" s="69"/>
      <c r="AQ763" s="69"/>
    </row>
    <row r="764" spans="41:43" ht="18.75">
      <c r="AO764" s="69"/>
      <c r="AQ764" s="69"/>
    </row>
    <row r="765" spans="41:43" ht="18.75">
      <c r="AO765" s="69"/>
      <c r="AQ765" s="69"/>
    </row>
    <row r="766" spans="41:43" ht="18.75">
      <c r="AO766" s="69"/>
      <c r="AQ766" s="69"/>
    </row>
    <row r="767" spans="41:43" ht="18.75">
      <c r="AO767" s="69"/>
      <c r="AQ767" s="69"/>
    </row>
    <row r="768" spans="41:43" ht="18.75">
      <c r="AO768" s="69"/>
      <c r="AQ768" s="69"/>
    </row>
    <row r="769" spans="41:43" ht="18.75">
      <c r="AO769" s="69"/>
      <c r="AQ769" s="69"/>
    </row>
    <row r="770" spans="41:43" ht="18.75">
      <c r="AO770" s="69"/>
      <c r="AQ770" s="69"/>
    </row>
    <row r="771" spans="41:43" ht="18.75">
      <c r="AO771" s="69"/>
      <c r="AQ771" s="69"/>
    </row>
    <row r="772" spans="41:43" ht="18.75">
      <c r="AO772" s="69"/>
      <c r="AQ772" s="69"/>
    </row>
    <row r="773" spans="41:43" ht="18.75">
      <c r="AO773" s="69"/>
      <c r="AQ773" s="69"/>
    </row>
    <row r="774" spans="41:43" ht="18.75">
      <c r="AO774" s="69"/>
      <c r="AQ774" s="69"/>
    </row>
    <row r="775" spans="41:43" ht="18.75">
      <c r="AO775" s="69"/>
      <c r="AQ775" s="69"/>
    </row>
    <row r="776" spans="41:43" ht="18.75">
      <c r="AO776" s="69"/>
      <c r="AQ776" s="69"/>
    </row>
    <row r="777" spans="41:43" ht="18.75">
      <c r="AO777" s="69"/>
      <c r="AQ777" s="69"/>
    </row>
    <row r="778" spans="41:43" ht="18.75">
      <c r="AO778" s="69"/>
      <c r="AQ778" s="69"/>
    </row>
    <row r="779" spans="41:43" ht="18.75">
      <c r="AO779" s="69"/>
      <c r="AQ779" s="69"/>
    </row>
    <row r="780" spans="41:43" ht="18.75">
      <c r="AO780" s="69"/>
      <c r="AQ780" s="69"/>
    </row>
    <row r="781" spans="41:43" ht="18.75">
      <c r="AO781" s="69"/>
      <c r="AQ781" s="69"/>
    </row>
    <row r="782" spans="41:43" ht="18.75">
      <c r="AO782" s="69"/>
      <c r="AQ782" s="69"/>
    </row>
    <row r="783" spans="41:43" ht="18.75">
      <c r="AO783" s="69"/>
      <c r="AQ783" s="69"/>
    </row>
    <row r="784" spans="41:43" ht="18.75">
      <c r="AO784" s="69"/>
      <c r="AQ784" s="69"/>
    </row>
    <row r="785" spans="41:43" ht="18.75">
      <c r="AO785" s="69"/>
      <c r="AQ785" s="69"/>
    </row>
    <row r="786" spans="41:43" ht="18.75">
      <c r="AO786" s="69"/>
      <c r="AQ786" s="69"/>
    </row>
    <row r="787" spans="41:43" ht="18.75">
      <c r="AO787" s="69"/>
      <c r="AQ787" s="69"/>
    </row>
    <row r="788" spans="41:43" ht="18.75">
      <c r="AO788" s="69"/>
      <c r="AQ788" s="69"/>
    </row>
    <row r="789" spans="41:43" ht="18.75">
      <c r="AO789" s="69"/>
      <c r="AQ789" s="69"/>
    </row>
    <row r="790" spans="41:43" ht="18.75">
      <c r="AO790" s="69"/>
      <c r="AQ790" s="69"/>
    </row>
    <row r="791" spans="41:43" ht="18.75">
      <c r="AO791" s="69"/>
      <c r="AQ791" s="69"/>
    </row>
    <row r="792" spans="41:43" ht="18.75">
      <c r="AO792" s="69"/>
      <c r="AQ792" s="69"/>
    </row>
    <row r="793" spans="41:43" ht="18.75">
      <c r="AO793" s="69"/>
      <c r="AQ793" s="69"/>
    </row>
    <row r="794" spans="41:43" ht="18.75">
      <c r="AO794" s="69"/>
      <c r="AQ794" s="69"/>
    </row>
    <row r="795" spans="41:43" ht="18.75">
      <c r="AO795" s="69"/>
      <c r="AQ795" s="69"/>
    </row>
    <row r="796" spans="41:43" ht="18.75">
      <c r="AO796" s="69"/>
      <c r="AQ796" s="69"/>
    </row>
    <row r="797" spans="41:43" ht="18.75">
      <c r="AO797" s="69"/>
      <c r="AQ797" s="69"/>
    </row>
    <row r="798" spans="41:43" ht="18.75">
      <c r="AO798" s="69"/>
      <c r="AQ798" s="69"/>
    </row>
    <row r="799" spans="41:43" ht="18.75">
      <c r="AO799" s="69"/>
      <c r="AQ799" s="69"/>
    </row>
    <row r="800" spans="41:43" ht="18.75">
      <c r="AO800" s="69"/>
      <c r="AQ800" s="69"/>
    </row>
    <row r="801" spans="41:43" ht="18.75">
      <c r="AO801" s="69"/>
      <c r="AQ801" s="69"/>
    </row>
    <row r="802" spans="41:43" ht="18.75">
      <c r="AO802" s="69"/>
      <c r="AQ802" s="69"/>
    </row>
    <row r="803" spans="41:43" ht="18.75">
      <c r="AO803" s="69"/>
      <c r="AQ803" s="69"/>
    </row>
    <row r="804" spans="41:43" ht="18.75">
      <c r="AO804" s="69"/>
      <c r="AQ804" s="69"/>
    </row>
    <row r="805" spans="41:43" ht="18.75">
      <c r="AO805" s="69"/>
      <c r="AQ805" s="69"/>
    </row>
    <row r="806" spans="41:43" ht="18.75">
      <c r="AO806" s="69"/>
      <c r="AQ806" s="69"/>
    </row>
    <row r="807" spans="41:43" ht="18.75">
      <c r="AO807" s="69"/>
      <c r="AQ807" s="69"/>
    </row>
    <row r="808" spans="41:43" ht="18.75">
      <c r="AO808" s="69"/>
      <c r="AQ808" s="69"/>
    </row>
    <row r="809" spans="41:43" ht="18.75">
      <c r="AO809" s="69"/>
      <c r="AQ809" s="69"/>
    </row>
    <row r="810" spans="41:43" ht="18.75">
      <c r="AO810" s="69"/>
      <c r="AQ810" s="69"/>
    </row>
    <row r="811" spans="41:43" ht="18.75">
      <c r="AO811" s="69"/>
      <c r="AQ811" s="69"/>
    </row>
    <row r="812" spans="41:43" ht="18.75">
      <c r="AO812" s="69"/>
      <c r="AQ812" s="69"/>
    </row>
  </sheetData>
  <sheetProtection/>
  <mergeCells count="36">
    <mergeCell ref="AD1:AG2"/>
    <mergeCell ref="AP8:AP10"/>
    <mergeCell ref="AO8:AO10"/>
    <mergeCell ref="X9:Z9"/>
    <mergeCell ref="AA9:AC9"/>
    <mergeCell ref="I8:I10"/>
    <mergeCell ref="R9:T9"/>
    <mergeCell ref="L9:N9"/>
    <mergeCell ref="AO2:AP2"/>
    <mergeCell ref="AP5:AQ5"/>
    <mergeCell ref="K8:K10"/>
    <mergeCell ref="C9:E9"/>
    <mergeCell ref="F9:H9"/>
    <mergeCell ref="O9:Q9"/>
    <mergeCell ref="AQ8:AQ10"/>
    <mergeCell ref="AD9:AF9"/>
    <mergeCell ref="AG8:AN8"/>
    <mergeCell ref="J8:J10"/>
    <mergeCell ref="L8:AF8"/>
    <mergeCell ref="B25:B26"/>
    <mergeCell ref="A25:A26"/>
    <mergeCell ref="B27:B28"/>
    <mergeCell ref="A6:AQ6"/>
    <mergeCell ref="A8:A10"/>
    <mergeCell ref="B8:B10"/>
    <mergeCell ref="C8:H8"/>
    <mergeCell ref="U9:W9"/>
    <mergeCell ref="AO25:AO26"/>
    <mergeCell ref="AQ25:AQ26"/>
    <mergeCell ref="AO27:AO29"/>
    <mergeCell ref="AP27:AP29"/>
    <mergeCell ref="AQ27:AQ29"/>
    <mergeCell ref="A55:U55"/>
    <mergeCell ref="A27:A28"/>
    <mergeCell ref="AP25:AP26"/>
    <mergeCell ref="A54:U54"/>
  </mergeCells>
  <printOptions/>
  <pageMargins left="0.25" right="0.25" top="0.75" bottom="0.75" header="0.3" footer="0.3"/>
  <pageSetup fitToHeight="0" fitToWidth="1" horizontalDpi="300" verticalDpi="300" orientation="landscape" paperSize="9" scale="25" r:id="rId1"/>
  <ignoredErrors>
    <ignoredError sqref="AD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Андрей Александрович</dc:creator>
  <cp:keywords/>
  <dc:description/>
  <cp:lastModifiedBy>user</cp:lastModifiedBy>
  <cp:lastPrinted>2015-05-25T07:10:44Z</cp:lastPrinted>
  <dcterms:created xsi:type="dcterms:W3CDTF">2013-04-26T13:26:35Z</dcterms:created>
  <dcterms:modified xsi:type="dcterms:W3CDTF">2019-03-07T07:33:33Z</dcterms:modified>
  <cp:category/>
  <cp:version/>
  <cp:contentType/>
  <cp:contentStatus/>
</cp:coreProperties>
</file>